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5 -pol.rozp'!$A$10:$Z$1093</definedName>
    <definedName name="_xlnm._FilterDatabase" localSheetId="1" hidden="1">tisk!$A$10:$P$1274</definedName>
    <definedName name="_xlnm.Print_Area" localSheetId="0">'formulář 5 -pol.rozp'!$A$1:$K$68</definedName>
    <definedName name="_xlnm.Print_Area" localSheetId="1">tisk!$A$2:$E$488</definedName>
  </definedNames>
  <calcPr calcId="145621"/>
</workbook>
</file>

<file path=xl/calcChain.xml><?xml version="1.0" encoding="utf-8"?>
<calcChain xmlns="http://schemas.openxmlformats.org/spreadsheetml/2006/main">
  <c r="K56" i="1" l="1"/>
  <c r="R55" i="1" l="1"/>
  <c r="K55" i="1"/>
  <c r="K54" i="1" l="1"/>
  <c r="K53" i="1"/>
  <c r="K41" i="1" l="1"/>
  <c r="K42" i="1"/>
  <c r="K43" i="1"/>
  <c r="K44" i="1"/>
  <c r="K45" i="1"/>
  <c r="K46" i="1"/>
  <c r="K47" i="1"/>
  <c r="K48" i="1"/>
  <c r="K49" i="1"/>
  <c r="K50" i="1"/>
  <c r="K51" i="1"/>
  <c r="K52" i="1"/>
  <c r="R57" i="1" l="1"/>
  <c r="K59" i="1"/>
  <c r="K60" i="1"/>
  <c r="K61" i="1"/>
  <c r="K62" i="1"/>
  <c r="K63" i="1"/>
  <c r="K64" i="1"/>
  <c r="K65" i="1"/>
  <c r="K66"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40" i="1"/>
  <c r="R59" i="1"/>
  <c r="R60" i="1"/>
  <c r="R61" i="1"/>
  <c r="R62" i="1"/>
  <c r="R63" i="1"/>
  <c r="R64" i="1"/>
  <c r="R65" i="1"/>
  <c r="R66" i="1"/>
  <c r="R67" i="1"/>
  <c r="R68" i="1"/>
  <c r="R12" i="1"/>
  <c r="R11" i="1"/>
  <c r="F3" i="4"/>
  <c r="E4" i="4"/>
  <c r="F13" i="4"/>
  <c r="C5" i="4"/>
  <c r="E5" i="4"/>
  <c r="C4" i="4"/>
  <c r="C11" i="4"/>
  <c r="E11" i="4"/>
  <c r="B11" i="4"/>
  <c r="A11" i="4"/>
  <c r="D11" i="4"/>
  <c r="K57" i="1" l="1"/>
  <c r="F15" i="4"/>
  <c r="K67" i="1"/>
  <c r="H11" i="4"/>
  <c r="C12" i="4"/>
  <c r="G12" i="4" s="1"/>
  <c r="G11" i="4"/>
  <c r="D13" i="4"/>
  <c r="A13" i="4"/>
  <c r="C13" i="4"/>
  <c r="B13" i="4"/>
  <c r="E13" i="4"/>
  <c r="K1" i="1" l="1"/>
  <c r="P1" i="1" s="1"/>
  <c r="K68" i="1"/>
  <c r="I13" i="4"/>
  <c r="G13" i="4"/>
  <c r="H13" i="4"/>
  <c r="F17" i="4"/>
  <c r="C14" i="4"/>
  <c r="E15" i="4"/>
  <c r="B15" i="4"/>
  <c r="D15" i="4"/>
  <c r="A15" i="4"/>
  <c r="C15" i="4"/>
  <c r="H15" i="4" l="1"/>
  <c r="G14" i="4"/>
  <c r="G15" i="4"/>
  <c r="I15" i="4"/>
  <c r="F19" i="4"/>
  <c r="A17" i="4"/>
  <c r="E17" i="4"/>
  <c r="B17" i="4"/>
  <c r="C17" i="4"/>
  <c r="D17" i="4"/>
  <c r="C16" i="4"/>
  <c r="H17" i="4" l="1"/>
  <c r="I17" i="4"/>
  <c r="G17" i="4"/>
  <c r="G16" i="4"/>
  <c r="F21" i="4"/>
  <c r="B19" i="4"/>
  <c r="E19" i="4"/>
  <c r="C19" i="4"/>
  <c r="D19" i="4"/>
  <c r="C18" i="4"/>
  <c r="A19" i="4"/>
  <c r="H19" i="4" l="1"/>
  <c r="G18" i="4"/>
  <c r="I19" i="4"/>
  <c r="G19" i="4"/>
  <c r="F23" i="4"/>
  <c r="C21" i="4"/>
  <c r="E21" i="4"/>
  <c r="A21" i="4"/>
  <c r="C20" i="4"/>
  <c r="B21" i="4"/>
  <c r="D21" i="4"/>
  <c r="G21" i="4" l="1"/>
  <c r="I21" i="4"/>
  <c r="G20" i="4"/>
  <c r="H21" i="4"/>
  <c r="F25" i="4"/>
  <c r="A23" i="4"/>
  <c r="D23" i="4"/>
  <c r="E23" i="4"/>
  <c r="C23" i="4"/>
  <c r="C22" i="4"/>
  <c r="B23" i="4"/>
  <c r="G23" i="4" l="1"/>
  <c r="I23" i="4"/>
  <c r="H23" i="4"/>
  <c r="G22" i="4"/>
  <c r="F27" i="4"/>
  <c r="B25" i="4"/>
  <c r="E25" i="4"/>
  <c r="D25" i="4"/>
  <c r="C25" i="4"/>
  <c r="A25" i="4"/>
  <c r="C24" i="4"/>
  <c r="H25" i="4" l="1"/>
  <c r="G25" i="4"/>
  <c r="I25" i="4"/>
  <c r="G24" i="4"/>
  <c r="F29" i="4"/>
  <c r="B27" i="4"/>
  <c r="C27" i="4"/>
  <c r="C26" i="4"/>
  <c r="D27" i="4"/>
  <c r="E27" i="4"/>
  <c r="A27" i="4"/>
  <c r="H27" i="4" l="1"/>
  <c r="G27" i="4"/>
  <c r="I27" i="4"/>
  <c r="G26" i="4"/>
  <c r="F31" i="4"/>
  <c r="E29" i="4"/>
  <c r="B29" i="4"/>
  <c r="A29" i="4"/>
  <c r="D29" i="4"/>
  <c r="C29" i="4"/>
  <c r="C28" i="4"/>
  <c r="H29" i="4" l="1"/>
  <c r="G28" i="4"/>
  <c r="G29" i="4"/>
  <c r="I29" i="4"/>
  <c r="F33" i="4"/>
  <c r="A31" i="4"/>
  <c r="C30" i="4"/>
  <c r="D31" i="4"/>
  <c r="B31" i="4"/>
  <c r="E31" i="4"/>
  <c r="C31" i="4"/>
  <c r="H31" i="4" l="1"/>
  <c r="G30" i="4"/>
  <c r="I31" i="4"/>
  <c r="G31" i="4"/>
  <c r="F35" i="4"/>
  <c r="B33" i="4"/>
  <c r="E33" i="4"/>
  <c r="C33" i="4"/>
  <c r="D33" i="4"/>
  <c r="A33" i="4"/>
  <c r="C32" i="4"/>
  <c r="G32" i="4" l="1"/>
  <c r="G33" i="4"/>
  <c r="I33" i="4"/>
  <c r="H33" i="4"/>
  <c r="F37" i="4"/>
  <c r="C35" i="4"/>
  <c r="B35" i="4"/>
  <c r="A35" i="4"/>
  <c r="C34" i="4"/>
  <c r="D35" i="4"/>
  <c r="E35" i="4"/>
  <c r="I35" i="4" l="1"/>
  <c r="G35" i="4"/>
  <c r="H35" i="4"/>
  <c r="G34" i="4"/>
  <c r="F39" i="4"/>
  <c r="E37" i="4"/>
  <c r="D37" i="4"/>
  <c r="C37" i="4"/>
  <c r="A37" i="4"/>
  <c r="C36" i="4"/>
  <c r="B37" i="4"/>
  <c r="H37" i="4" l="1"/>
  <c r="I37" i="4"/>
  <c r="G37" i="4"/>
  <c r="G36" i="4"/>
  <c r="F41" i="4"/>
  <c r="C39" i="4"/>
  <c r="E39" i="4"/>
  <c r="C38" i="4"/>
  <c r="D39" i="4"/>
  <c r="A39" i="4"/>
  <c r="B39" i="4"/>
  <c r="I39" i="4" l="1"/>
  <c r="G39" i="4"/>
  <c r="H39" i="4"/>
  <c r="G38" i="4"/>
  <c r="F43" i="4"/>
  <c r="B41" i="4"/>
  <c r="D41" i="4"/>
  <c r="C40" i="4"/>
  <c r="C41" i="4"/>
  <c r="A41" i="4"/>
  <c r="E41" i="4"/>
  <c r="G40" i="4" l="1"/>
  <c r="I41" i="4"/>
  <c r="G41" i="4"/>
  <c r="H41" i="4"/>
  <c r="F45" i="4"/>
  <c r="A43" i="4"/>
  <c r="E43" i="4"/>
  <c r="C43" i="4"/>
  <c r="D43" i="4"/>
  <c r="C42" i="4"/>
  <c r="B43" i="4"/>
  <c r="H43" i="4" l="1"/>
  <c r="I43" i="4"/>
  <c r="G43" i="4"/>
  <c r="G42" i="4"/>
  <c r="F47" i="4"/>
  <c r="A45" i="4"/>
  <c r="C44" i="4"/>
  <c r="E45" i="4"/>
  <c r="D45" i="4"/>
  <c r="C45" i="4"/>
  <c r="B45" i="4"/>
  <c r="G45" i="4" l="1"/>
  <c r="I45" i="4"/>
  <c r="H45" i="4"/>
  <c r="G44" i="4"/>
  <c r="F49" i="4"/>
  <c r="C47" i="4"/>
  <c r="E47" i="4"/>
  <c r="B47" i="4"/>
  <c r="C46" i="4"/>
  <c r="A47" i="4"/>
  <c r="D47" i="4"/>
  <c r="H47" i="4" l="1"/>
  <c r="G47" i="4"/>
  <c r="I47" i="4"/>
  <c r="G46" i="4"/>
  <c r="F51" i="4"/>
  <c r="C48" i="4"/>
  <c r="A49" i="4"/>
  <c r="B49" i="4"/>
  <c r="C49" i="4"/>
  <c r="E49" i="4"/>
  <c r="D49" i="4"/>
  <c r="H49" i="4" l="1"/>
  <c r="G49" i="4"/>
  <c r="I49" i="4"/>
  <c r="G48" i="4"/>
  <c r="F53" i="4"/>
  <c r="D51" i="4"/>
  <c r="E51" i="4"/>
  <c r="B51" i="4"/>
  <c r="A51" i="4"/>
  <c r="C51" i="4"/>
  <c r="C50" i="4"/>
  <c r="G50" i="4" l="1"/>
  <c r="H51" i="4"/>
  <c r="I51" i="4"/>
  <c r="G51" i="4"/>
  <c r="F55" i="4"/>
  <c r="C52" i="4"/>
  <c r="D53" i="4"/>
  <c r="E53" i="4"/>
  <c r="B53" i="4"/>
  <c r="C53" i="4"/>
  <c r="A53" i="4"/>
  <c r="G52" i="4" l="1"/>
  <c r="I53" i="4"/>
  <c r="G53" i="4"/>
  <c r="H53" i="4"/>
  <c r="F57" i="4"/>
  <c r="B55" i="4"/>
  <c r="C55" i="4"/>
  <c r="D55" i="4"/>
  <c r="A55" i="4"/>
  <c r="E55" i="4"/>
  <c r="C54" i="4"/>
  <c r="G55" i="4" l="1"/>
  <c r="I55" i="4"/>
  <c r="H55" i="4"/>
  <c r="G54" i="4"/>
  <c r="F59" i="4"/>
  <c r="D57" i="4"/>
  <c r="E57" i="4"/>
  <c r="C57" i="4"/>
  <c r="C56" i="4"/>
  <c r="B57" i="4"/>
  <c r="A57" i="4"/>
  <c r="G56" i="4" l="1"/>
  <c r="H57" i="4"/>
  <c r="I57" i="4"/>
  <c r="G57" i="4"/>
  <c r="F61" i="4"/>
  <c r="C58" i="4"/>
  <c r="E59" i="4"/>
  <c r="B59" i="4"/>
  <c r="A59" i="4"/>
  <c r="D59" i="4"/>
  <c r="C59" i="4"/>
  <c r="H59" i="4" l="1"/>
  <c r="G59" i="4"/>
  <c r="I59" i="4"/>
  <c r="G58" i="4"/>
  <c r="F63" i="4"/>
  <c r="D61" i="4"/>
  <c r="E61" i="4"/>
  <c r="A61" i="4"/>
  <c r="C60" i="4"/>
  <c r="C61" i="4"/>
  <c r="B61" i="4"/>
  <c r="H61" i="4" l="1"/>
  <c r="I61" i="4"/>
  <c r="G61" i="4"/>
  <c r="G60" i="4"/>
  <c r="F65" i="4"/>
  <c r="E63" i="4"/>
  <c r="D63" i="4"/>
  <c r="A63" i="4"/>
  <c r="B63" i="4"/>
  <c r="C63" i="4"/>
  <c r="C62" i="4"/>
  <c r="H63" i="4" l="1"/>
  <c r="I63" i="4"/>
  <c r="G63" i="4"/>
  <c r="G62" i="4"/>
  <c r="F67" i="4"/>
  <c r="A65" i="4"/>
  <c r="C64" i="4"/>
  <c r="B65" i="4"/>
  <c r="C65" i="4"/>
  <c r="E65" i="4"/>
  <c r="D65" i="4"/>
  <c r="I65" i="4" l="1"/>
  <c r="G65" i="4"/>
  <c r="H65" i="4"/>
  <c r="G64" i="4"/>
  <c r="F69" i="4"/>
  <c r="E67" i="4"/>
  <c r="A67" i="4"/>
  <c r="C67" i="4"/>
  <c r="D67" i="4"/>
  <c r="B67" i="4"/>
  <c r="C66" i="4"/>
  <c r="G66" i="4" l="1"/>
  <c r="H67" i="4"/>
  <c r="I67" i="4"/>
  <c r="G67" i="4"/>
  <c r="F71" i="4"/>
  <c r="C68" i="4"/>
  <c r="B69" i="4"/>
  <c r="D69" i="4"/>
  <c r="A69" i="4"/>
  <c r="C69" i="4"/>
  <c r="E69" i="4"/>
  <c r="H69" i="4" l="1"/>
  <c r="I69" i="4"/>
  <c r="G69" i="4"/>
  <c r="G68" i="4"/>
  <c r="F73" i="4"/>
  <c r="C70" i="4"/>
  <c r="B71" i="4"/>
  <c r="A71" i="4"/>
  <c r="D71" i="4"/>
  <c r="E71" i="4"/>
  <c r="C71" i="4"/>
  <c r="I71" i="4" l="1"/>
  <c r="G71" i="4"/>
  <c r="H71" i="4"/>
  <c r="G70" i="4"/>
  <c r="F75" i="4"/>
  <c r="C73" i="4"/>
  <c r="E73" i="4"/>
  <c r="C72" i="4"/>
  <c r="A73" i="4"/>
  <c r="B73" i="4"/>
  <c r="D73" i="4"/>
  <c r="H73" i="4" l="1"/>
  <c r="G72" i="4"/>
  <c r="G73" i="4"/>
  <c r="I73" i="4"/>
  <c r="F77" i="4"/>
  <c r="E75" i="4"/>
  <c r="C75" i="4"/>
  <c r="B75" i="4"/>
  <c r="C74" i="4"/>
  <c r="A75" i="4"/>
  <c r="D75" i="4"/>
  <c r="I75" i="4" l="1"/>
  <c r="G75" i="4"/>
  <c r="H75" i="4"/>
  <c r="G74" i="4"/>
  <c r="F79" i="4"/>
  <c r="A77" i="4"/>
  <c r="C76" i="4"/>
  <c r="B77" i="4"/>
  <c r="C77" i="4"/>
  <c r="D77" i="4"/>
  <c r="E77" i="4"/>
  <c r="G77" i="4" l="1"/>
  <c r="I77" i="4"/>
  <c r="G76" i="4"/>
  <c r="H77" i="4"/>
  <c r="F81" i="4"/>
  <c r="B79" i="4"/>
  <c r="A79" i="4"/>
  <c r="D79" i="4"/>
  <c r="E79" i="4"/>
  <c r="C78" i="4"/>
  <c r="C79" i="4"/>
  <c r="H79" i="4" l="1"/>
  <c r="G79" i="4"/>
  <c r="I79" i="4"/>
  <c r="G78" i="4"/>
  <c r="F83" i="4"/>
  <c r="C81" i="4"/>
  <c r="B81" i="4"/>
  <c r="E81" i="4"/>
  <c r="A81" i="4"/>
  <c r="C80" i="4"/>
  <c r="D81" i="4"/>
  <c r="H81" i="4" l="1"/>
  <c r="G80" i="4"/>
  <c r="I81" i="4"/>
  <c r="G81" i="4"/>
  <c r="F85" i="4"/>
  <c r="E83" i="4"/>
  <c r="C83" i="4"/>
  <c r="B83" i="4"/>
  <c r="C82" i="4"/>
  <c r="D83" i="4"/>
  <c r="A83" i="4"/>
  <c r="G83" i="4" l="1"/>
  <c r="I83" i="4"/>
  <c r="H83" i="4"/>
  <c r="G82" i="4"/>
  <c r="F87" i="4"/>
  <c r="C84" i="4"/>
  <c r="C85" i="4"/>
  <c r="E85" i="4"/>
  <c r="A85" i="4"/>
  <c r="B85" i="4"/>
  <c r="D85" i="4"/>
  <c r="G84" i="4" l="1"/>
  <c r="H85" i="4"/>
  <c r="G85" i="4"/>
  <c r="I85" i="4"/>
  <c r="F89" i="4"/>
  <c r="D87" i="4"/>
  <c r="E87" i="4"/>
  <c r="C86" i="4"/>
  <c r="A87" i="4"/>
  <c r="B87" i="4"/>
  <c r="C87" i="4"/>
  <c r="H87" i="4" l="1"/>
  <c r="G86" i="4"/>
  <c r="I87" i="4"/>
  <c r="G87" i="4"/>
  <c r="F91" i="4"/>
  <c r="C88" i="4"/>
  <c r="A89" i="4"/>
  <c r="D89" i="4"/>
  <c r="B89" i="4"/>
  <c r="E89" i="4"/>
  <c r="C89" i="4"/>
  <c r="I89" i="4" l="1"/>
  <c r="G89" i="4"/>
  <c r="H89" i="4"/>
  <c r="G88" i="4"/>
  <c r="F93" i="4"/>
  <c r="D91" i="4"/>
  <c r="C91" i="4"/>
  <c r="B91" i="4"/>
  <c r="E91" i="4"/>
  <c r="C90" i="4"/>
  <c r="A91" i="4"/>
  <c r="G91" i="4" l="1"/>
  <c r="I91" i="4"/>
  <c r="H91" i="4"/>
  <c r="G90" i="4"/>
  <c r="F95" i="4"/>
  <c r="E93" i="4"/>
  <c r="D93" i="4"/>
  <c r="B93" i="4"/>
  <c r="C92" i="4"/>
  <c r="A93" i="4"/>
  <c r="C93" i="4"/>
  <c r="G93" i="4" l="1"/>
  <c r="I93" i="4"/>
  <c r="G92" i="4"/>
  <c r="H93" i="4"/>
  <c r="F97" i="4"/>
  <c r="C95" i="4"/>
  <c r="A95" i="4"/>
  <c r="E95" i="4"/>
  <c r="D95" i="4"/>
  <c r="C94" i="4"/>
  <c r="B95" i="4"/>
  <c r="G95" i="4" l="1"/>
  <c r="I95" i="4"/>
  <c r="H95" i="4"/>
  <c r="G94" i="4"/>
  <c r="F99" i="4"/>
  <c r="E97" i="4"/>
  <c r="A97" i="4"/>
  <c r="D97" i="4"/>
  <c r="C97" i="4"/>
  <c r="B97" i="4"/>
  <c r="C96" i="4"/>
  <c r="G97" i="4" l="1"/>
  <c r="I97" i="4"/>
  <c r="H97" i="4"/>
  <c r="G96" i="4"/>
  <c r="F101" i="4"/>
  <c r="D99" i="4"/>
  <c r="B99" i="4"/>
  <c r="C98" i="4"/>
  <c r="C99" i="4"/>
  <c r="E99" i="4"/>
  <c r="A99" i="4"/>
  <c r="G98" i="4" l="1"/>
  <c r="I99" i="4"/>
  <c r="G99" i="4"/>
  <c r="H99" i="4"/>
  <c r="F103" i="4"/>
  <c r="B101" i="4"/>
  <c r="E101" i="4"/>
  <c r="D101" i="4"/>
  <c r="A101" i="4"/>
  <c r="C100" i="4"/>
  <c r="C101" i="4"/>
  <c r="G101" i="4" l="1"/>
  <c r="I101" i="4"/>
  <c r="H101" i="4"/>
  <c r="G100" i="4"/>
  <c r="F105" i="4"/>
  <c r="E103" i="4"/>
  <c r="B103" i="4"/>
  <c r="D103" i="4"/>
  <c r="C102" i="4"/>
  <c r="A103" i="4"/>
  <c r="C103" i="4"/>
  <c r="G103" i="4" l="1"/>
  <c r="I103" i="4"/>
  <c r="G102" i="4"/>
  <c r="H103" i="4"/>
  <c r="F107" i="4"/>
  <c r="C104" i="4"/>
  <c r="D105" i="4"/>
  <c r="B105" i="4"/>
  <c r="A105" i="4"/>
  <c r="E105" i="4"/>
  <c r="C105" i="4"/>
  <c r="I105" i="4" l="1"/>
  <c r="G105" i="4"/>
  <c r="H105" i="4"/>
  <c r="G104" i="4"/>
  <c r="F109" i="4"/>
  <c r="C107" i="4"/>
  <c r="C106" i="4"/>
  <c r="B107" i="4"/>
  <c r="D107" i="4"/>
  <c r="E107" i="4"/>
  <c r="A107" i="4"/>
  <c r="G106" i="4" l="1"/>
  <c r="H107" i="4"/>
  <c r="I107" i="4"/>
  <c r="G107" i="4"/>
  <c r="F111" i="4"/>
  <c r="C108" i="4"/>
  <c r="E109" i="4"/>
  <c r="D109" i="4"/>
  <c r="B109" i="4"/>
  <c r="C109" i="4"/>
  <c r="A109" i="4"/>
  <c r="I109" i="4" l="1"/>
  <c r="G109" i="4"/>
  <c r="G108" i="4"/>
  <c r="H109" i="4"/>
  <c r="F113" i="4"/>
  <c r="E111" i="4"/>
  <c r="A111" i="4"/>
  <c r="C110" i="4"/>
  <c r="D111" i="4"/>
  <c r="B111" i="4"/>
  <c r="C111" i="4"/>
  <c r="H111" i="4" l="1"/>
  <c r="I111" i="4"/>
  <c r="G111" i="4"/>
  <c r="G110" i="4"/>
  <c r="F115" i="4"/>
  <c r="C113" i="4"/>
  <c r="C112" i="4"/>
  <c r="B113" i="4"/>
  <c r="D113" i="4"/>
  <c r="A113" i="4"/>
  <c r="E113" i="4"/>
  <c r="I113" i="4" l="1"/>
  <c r="G113" i="4"/>
  <c r="G112" i="4"/>
  <c r="H113" i="4"/>
  <c r="F117" i="4"/>
  <c r="D115" i="4"/>
  <c r="C115" i="4"/>
  <c r="B115" i="4"/>
  <c r="E115" i="4"/>
  <c r="A115" i="4"/>
  <c r="C114" i="4"/>
  <c r="G114" i="4" l="1"/>
  <c r="G115" i="4"/>
  <c r="I115" i="4"/>
  <c r="H115" i="4"/>
  <c r="F119" i="4"/>
  <c r="E117" i="4"/>
  <c r="A117" i="4"/>
  <c r="B117" i="4"/>
  <c r="D117" i="4"/>
  <c r="C116" i="4"/>
  <c r="C117" i="4"/>
  <c r="H117" i="4" l="1"/>
  <c r="I117" i="4"/>
  <c r="G117" i="4"/>
  <c r="J117" i="4"/>
  <c r="G116" i="4"/>
  <c r="F121" i="4"/>
  <c r="C119" i="4"/>
  <c r="B119" i="4"/>
  <c r="A119" i="4"/>
  <c r="E119" i="4"/>
  <c r="C118" i="4"/>
  <c r="D119" i="4"/>
  <c r="H119" i="4" l="1"/>
  <c r="G119" i="4"/>
  <c r="I119" i="4"/>
  <c r="G118" i="4"/>
  <c r="F123" i="4"/>
  <c r="C121" i="4"/>
  <c r="A121" i="4"/>
  <c r="C120" i="4"/>
  <c r="E121" i="4"/>
  <c r="B121" i="4"/>
  <c r="D121" i="4"/>
  <c r="H121" i="4" l="1"/>
  <c r="G121" i="4"/>
  <c r="I121" i="4"/>
  <c r="G120" i="4"/>
  <c r="F125" i="4"/>
  <c r="C123" i="4"/>
  <c r="B123" i="4"/>
  <c r="A123" i="4"/>
  <c r="C122" i="4"/>
  <c r="D123" i="4"/>
  <c r="E123" i="4"/>
  <c r="I123" i="4" l="1"/>
  <c r="G123" i="4"/>
  <c r="G122" i="4"/>
  <c r="H123" i="4"/>
  <c r="F127" i="4"/>
  <c r="A125" i="4"/>
  <c r="B125" i="4"/>
  <c r="C125" i="4"/>
  <c r="E125" i="4"/>
  <c r="C124" i="4"/>
  <c r="D125" i="4"/>
  <c r="H125" i="4" l="1"/>
  <c r="G125" i="4"/>
  <c r="I125" i="4"/>
  <c r="G124" i="4"/>
  <c r="F129" i="4"/>
  <c r="B127" i="4"/>
  <c r="C126" i="4"/>
  <c r="D127" i="4"/>
  <c r="C127" i="4"/>
  <c r="A127" i="4"/>
  <c r="E127" i="4"/>
  <c r="H127" i="4" l="1"/>
  <c r="I127" i="4"/>
  <c r="G127" i="4"/>
  <c r="G126" i="4"/>
  <c r="F131" i="4"/>
  <c r="A129" i="4"/>
  <c r="E129" i="4"/>
  <c r="C129" i="4"/>
  <c r="B129" i="4"/>
  <c r="D129" i="4"/>
  <c r="C128" i="4"/>
  <c r="H129" i="4" l="1"/>
  <c r="G129" i="4"/>
  <c r="I129" i="4"/>
  <c r="G128" i="4"/>
  <c r="F133" i="4"/>
  <c r="C130" i="4"/>
  <c r="A131" i="4"/>
  <c r="E131" i="4"/>
  <c r="C131" i="4"/>
  <c r="B131" i="4"/>
  <c r="D131" i="4"/>
  <c r="G131" i="4" l="1"/>
  <c r="I131" i="4"/>
  <c r="G130" i="4"/>
  <c r="H131" i="4"/>
  <c r="F135" i="4"/>
  <c r="A133" i="4"/>
  <c r="E133" i="4"/>
  <c r="D133" i="4"/>
  <c r="C133" i="4"/>
  <c r="B133" i="4"/>
  <c r="C132" i="4"/>
  <c r="G133" i="4" l="1"/>
  <c r="I133" i="4"/>
  <c r="H133" i="4"/>
  <c r="G132" i="4"/>
  <c r="F137" i="4"/>
  <c r="E135" i="4"/>
  <c r="D135" i="4"/>
  <c r="C134" i="4"/>
  <c r="C135" i="4"/>
  <c r="A135" i="4"/>
  <c r="B135" i="4"/>
  <c r="I135" i="4" l="1"/>
  <c r="G135" i="4"/>
  <c r="G134" i="4"/>
  <c r="H135" i="4"/>
  <c r="F139" i="4"/>
  <c r="A137" i="4"/>
  <c r="E137" i="4"/>
  <c r="B137" i="4"/>
  <c r="C137" i="4"/>
  <c r="D137" i="4"/>
  <c r="C136" i="4"/>
  <c r="H137" i="4" l="1"/>
  <c r="G137" i="4"/>
  <c r="I137" i="4"/>
  <c r="G136" i="4"/>
  <c r="F141" i="4"/>
  <c r="B139" i="4"/>
  <c r="D139" i="4"/>
  <c r="E139" i="4"/>
  <c r="C139" i="4"/>
  <c r="C138" i="4"/>
  <c r="A139" i="4"/>
  <c r="I139" i="4" l="1"/>
  <c r="G139" i="4"/>
  <c r="H139" i="4"/>
  <c r="G138" i="4"/>
  <c r="F143" i="4"/>
  <c r="B141" i="4"/>
  <c r="E141" i="4"/>
  <c r="D141" i="4"/>
  <c r="C140" i="4"/>
  <c r="C141" i="4"/>
  <c r="A141" i="4"/>
  <c r="H141" i="4" l="1"/>
  <c r="G140" i="4"/>
  <c r="G141" i="4"/>
  <c r="I141" i="4"/>
  <c r="F145" i="4"/>
  <c r="C143" i="4"/>
  <c r="D143" i="4"/>
  <c r="E143" i="4"/>
  <c r="B143" i="4"/>
  <c r="A143" i="4"/>
  <c r="C142" i="4"/>
  <c r="H143" i="4" l="1"/>
  <c r="G143" i="4"/>
  <c r="I143" i="4"/>
  <c r="G142" i="4"/>
  <c r="F147" i="4"/>
  <c r="C144" i="4"/>
  <c r="D145" i="4"/>
  <c r="A145" i="4"/>
  <c r="E145" i="4"/>
  <c r="C145" i="4"/>
  <c r="B145" i="4"/>
  <c r="H145" i="4" l="1"/>
  <c r="G144" i="4"/>
  <c r="G145" i="4"/>
  <c r="I145" i="4"/>
  <c r="F149" i="4"/>
  <c r="C146" i="4"/>
  <c r="E147" i="4"/>
  <c r="C147" i="4"/>
  <c r="B147" i="4"/>
  <c r="D147" i="4"/>
  <c r="A147" i="4"/>
  <c r="G147" i="4" l="1"/>
  <c r="I147" i="4"/>
  <c r="H147" i="4"/>
  <c r="G146" i="4"/>
  <c r="F151" i="4"/>
  <c r="D149" i="4"/>
  <c r="C148" i="4"/>
  <c r="C149" i="4"/>
  <c r="A149" i="4"/>
  <c r="E149" i="4"/>
  <c r="B149" i="4"/>
  <c r="G148" i="4" l="1"/>
  <c r="H149" i="4"/>
  <c r="G149" i="4"/>
  <c r="I149" i="4"/>
  <c r="F153" i="4"/>
  <c r="A151" i="4"/>
  <c r="E151" i="4"/>
  <c r="D151" i="4"/>
  <c r="B151" i="4"/>
  <c r="C151" i="4"/>
  <c r="C150" i="4"/>
  <c r="I151" i="4" l="1"/>
  <c r="G151" i="4"/>
  <c r="G150" i="4"/>
  <c r="H151" i="4"/>
  <c r="F155" i="4"/>
  <c r="C153" i="4"/>
  <c r="E153" i="4"/>
  <c r="B153" i="4"/>
  <c r="A153" i="4"/>
  <c r="C152" i="4"/>
  <c r="D153" i="4"/>
  <c r="H153" i="4" l="1"/>
  <c r="I153" i="4"/>
  <c r="G153" i="4"/>
  <c r="G152" i="4"/>
  <c r="F157" i="4"/>
  <c r="A155" i="4"/>
  <c r="B155" i="4"/>
  <c r="C155" i="4"/>
  <c r="E155" i="4"/>
  <c r="C154" i="4"/>
  <c r="D155" i="4"/>
  <c r="H155" i="4" l="1"/>
  <c r="G154" i="4"/>
  <c r="I155" i="4"/>
  <c r="G155" i="4"/>
  <c r="F159" i="4"/>
  <c r="D157" i="4"/>
  <c r="A157" i="4"/>
  <c r="C156" i="4"/>
  <c r="B157" i="4"/>
  <c r="C157" i="4"/>
  <c r="E157" i="4"/>
  <c r="I157" i="4" l="1"/>
  <c r="G157" i="4"/>
  <c r="H157" i="4"/>
  <c r="G156" i="4"/>
  <c r="F161" i="4"/>
  <c r="C159" i="4"/>
  <c r="E159" i="4"/>
  <c r="B159" i="4"/>
  <c r="D159" i="4"/>
  <c r="A159" i="4"/>
  <c r="C158" i="4"/>
  <c r="G158" i="4" l="1"/>
  <c r="G159" i="4"/>
  <c r="I159" i="4"/>
  <c r="H159" i="4"/>
  <c r="F163" i="4"/>
  <c r="E161" i="4"/>
  <c r="A161" i="4"/>
  <c r="B161" i="4"/>
  <c r="C160" i="4"/>
  <c r="D161" i="4"/>
  <c r="C161" i="4"/>
  <c r="I161" i="4" l="1"/>
  <c r="G161" i="4"/>
  <c r="H161" i="4"/>
  <c r="G160" i="4"/>
  <c r="F165" i="4"/>
  <c r="B163" i="4"/>
  <c r="E163" i="4"/>
  <c r="D163" i="4"/>
  <c r="C162" i="4"/>
  <c r="A163" i="4"/>
  <c r="C163" i="4"/>
  <c r="G162" i="4" l="1"/>
  <c r="G163" i="4"/>
  <c r="I163" i="4"/>
  <c r="H163" i="4"/>
  <c r="F167" i="4"/>
  <c r="E165" i="4"/>
  <c r="B165" i="4"/>
  <c r="C164" i="4"/>
  <c r="D165" i="4"/>
  <c r="C165" i="4"/>
  <c r="A165" i="4"/>
  <c r="G165" i="4" l="1"/>
  <c r="I165" i="4"/>
  <c r="H165" i="4"/>
  <c r="G164" i="4"/>
  <c r="F169" i="4"/>
  <c r="E167" i="4"/>
  <c r="D167" i="4"/>
  <c r="A167" i="4"/>
  <c r="B167" i="4"/>
  <c r="C167" i="4"/>
  <c r="C166" i="4"/>
  <c r="G166" i="4" l="1"/>
  <c r="G167" i="4"/>
  <c r="I167" i="4"/>
  <c r="H167" i="4"/>
  <c r="F171" i="4"/>
  <c r="D169" i="4"/>
  <c r="E169" i="4"/>
  <c r="C168" i="4"/>
  <c r="C169" i="4"/>
  <c r="A169" i="4"/>
  <c r="B169" i="4"/>
  <c r="G169" i="4" l="1"/>
  <c r="I169" i="4"/>
  <c r="H169" i="4"/>
  <c r="G168" i="4"/>
  <c r="F173" i="4"/>
  <c r="A171" i="4"/>
  <c r="C170" i="4"/>
  <c r="C171" i="4"/>
  <c r="E171" i="4"/>
  <c r="B171" i="4"/>
  <c r="D171" i="4"/>
  <c r="H171" i="4" l="1"/>
  <c r="G170" i="4"/>
  <c r="G171" i="4"/>
  <c r="I171" i="4"/>
  <c r="F175" i="4"/>
  <c r="C172" i="4"/>
  <c r="B173" i="4"/>
  <c r="D173" i="4"/>
  <c r="A173" i="4"/>
  <c r="E173" i="4"/>
  <c r="C173" i="4"/>
  <c r="H173" i="4" l="1"/>
  <c r="I173" i="4"/>
  <c r="G173" i="4"/>
  <c r="G172" i="4"/>
  <c r="F177" i="4"/>
  <c r="C174" i="4"/>
  <c r="E175" i="4"/>
  <c r="C175" i="4"/>
  <c r="D175" i="4"/>
  <c r="A175" i="4"/>
  <c r="B175" i="4"/>
  <c r="H175" i="4" l="1"/>
  <c r="G175" i="4"/>
  <c r="I175" i="4"/>
  <c r="G174" i="4"/>
  <c r="F179" i="4"/>
  <c r="C176" i="4"/>
  <c r="B177" i="4"/>
  <c r="D177" i="4"/>
  <c r="A177" i="4"/>
  <c r="E177" i="4"/>
  <c r="C177" i="4"/>
  <c r="I177" i="4" l="1"/>
  <c r="G177" i="4"/>
  <c r="H177" i="4"/>
  <c r="G176" i="4"/>
  <c r="F181" i="4"/>
  <c r="E179" i="4"/>
  <c r="B179" i="4"/>
  <c r="D179" i="4"/>
  <c r="A179" i="4"/>
  <c r="C179" i="4"/>
  <c r="C178" i="4"/>
  <c r="I179" i="4" l="1"/>
  <c r="G179" i="4"/>
  <c r="G178" i="4"/>
  <c r="H179" i="4"/>
  <c r="F183" i="4"/>
  <c r="B181" i="4"/>
  <c r="D181" i="4"/>
  <c r="A181" i="4"/>
  <c r="E181" i="4"/>
  <c r="C181" i="4"/>
  <c r="C180" i="4"/>
  <c r="G180" i="4" l="1"/>
  <c r="H181" i="4"/>
  <c r="G181" i="4"/>
  <c r="I181" i="4"/>
  <c r="F185" i="4"/>
  <c r="E183" i="4"/>
  <c r="A183" i="4"/>
  <c r="C182" i="4"/>
  <c r="D183" i="4"/>
  <c r="C183" i="4"/>
  <c r="B183" i="4"/>
  <c r="G182" i="4" l="1"/>
  <c r="H183" i="4"/>
  <c r="G183" i="4"/>
  <c r="I183" i="4"/>
  <c r="F187" i="4"/>
  <c r="C185" i="4"/>
  <c r="D185" i="4"/>
  <c r="E185" i="4"/>
  <c r="A185" i="4"/>
  <c r="C184" i="4"/>
  <c r="B185" i="4"/>
  <c r="I185" i="4" l="1"/>
  <c r="G185" i="4"/>
  <c r="H185" i="4"/>
  <c r="G184" i="4"/>
  <c r="F189" i="4"/>
  <c r="C186" i="4"/>
  <c r="E187" i="4"/>
  <c r="C187" i="4"/>
  <c r="A187" i="4"/>
  <c r="D187" i="4"/>
  <c r="B187" i="4"/>
  <c r="H187" i="4" l="1"/>
  <c r="G186" i="4"/>
  <c r="G187" i="4"/>
  <c r="I187" i="4"/>
  <c r="F191" i="4"/>
  <c r="B189" i="4"/>
  <c r="D189" i="4"/>
  <c r="C188" i="4"/>
  <c r="E189" i="4"/>
  <c r="C189" i="4"/>
  <c r="A189" i="4"/>
  <c r="H189" i="4" l="1"/>
  <c r="G188" i="4"/>
  <c r="G189" i="4"/>
  <c r="I189" i="4"/>
  <c r="F193" i="4"/>
  <c r="C191" i="4"/>
  <c r="E191" i="4"/>
  <c r="A191" i="4"/>
  <c r="C190" i="4"/>
  <c r="B191" i="4"/>
  <c r="D191" i="4"/>
  <c r="H191" i="4" l="1"/>
  <c r="G190" i="4"/>
  <c r="G191" i="4"/>
  <c r="I191" i="4"/>
  <c r="F195" i="4"/>
  <c r="B193" i="4"/>
  <c r="C193" i="4"/>
  <c r="A193" i="4"/>
  <c r="C192" i="4"/>
  <c r="D193" i="4"/>
  <c r="E193" i="4"/>
  <c r="G193" i="4" l="1"/>
  <c r="I193" i="4"/>
  <c r="H193" i="4"/>
  <c r="G192" i="4"/>
  <c r="F197" i="4"/>
  <c r="E195" i="4"/>
  <c r="B195" i="4"/>
  <c r="A195" i="4"/>
  <c r="C194" i="4"/>
  <c r="C195" i="4"/>
  <c r="D195" i="4"/>
  <c r="G194" i="4" l="1"/>
  <c r="G195" i="4"/>
  <c r="I195" i="4"/>
  <c r="H195" i="4"/>
  <c r="F199" i="4"/>
  <c r="A197" i="4"/>
  <c r="B197" i="4"/>
  <c r="E197" i="4"/>
  <c r="C197" i="4"/>
  <c r="C196" i="4"/>
  <c r="D197" i="4"/>
  <c r="I197" i="4" l="1"/>
  <c r="G197" i="4"/>
  <c r="H197" i="4"/>
  <c r="G196" i="4"/>
  <c r="F201" i="4"/>
  <c r="B199" i="4"/>
  <c r="A199" i="4"/>
  <c r="C198" i="4"/>
  <c r="E199" i="4"/>
  <c r="D199" i="4"/>
  <c r="C199" i="4"/>
  <c r="I199" i="4" l="1"/>
  <c r="G199" i="4"/>
  <c r="G198" i="4"/>
  <c r="H199" i="4"/>
  <c r="F203" i="4"/>
  <c r="C201" i="4"/>
  <c r="C200" i="4"/>
  <c r="B201" i="4"/>
  <c r="A201" i="4"/>
  <c r="D201" i="4"/>
  <c r="E201" i="4"/>
  <c r="H201" i="4" l="1"/>
  <c r="G201" i="4"/>
  <c r="I201" i="4"/>
  <c r="G200" i="4"/>
  <c r="F205" i="4"/>
  <c r="C202" i="4"/>
  <c r="A203" i="4"/>
  <c r="B203" i="4"/>
  <c r="D203" i="4"/>
  <c r="E203" i="4"/>
  <c r="C203" i="4"/>
  <c r="H203" i="4" l="1"/>
  <c r="I203" i="4"/>
  <c r="G203" i="4"/>
  <c r="G202" i="4"/>
  <c r="F207" i="4"/>
  <c r="C204" i="4"/>
  <c r="A205" i="4"/>
  <c r="D205" i="4"/>
  <c r="E205" i="4"/>
  <c r="C205" i="4"/>
  <c r="B205" i="4"/>
  <c r="I205" i="4" l="1"/>
  <c r="G205" i="4"/>
  <c r="H205" i="4"/>
  <c r="G204" i="4"/>
  <c r="F209" i="4"/>
  <c r="B207" i="4"/>
  <c r="C206" i="4"/>
  <c r="A207" i="4"/>
  <c r="D207" i="4"/>
  <c r="E207" i="4"/>
  <c r="C207" i="4"/>
  <c r="H207" i="4" l="1"/>
  <c r="G206" i="4"/>
  <c r="G207" i="4"/>
  <c r="I207" i="4"/>
  <c r="F211" i="4"/>
  <c r="C208" i="4"/>
  <c r="A209" i="4"/>
  <c r="C209" i="4"/>
  <c r="E209" i="4"/>
  <c r="D209" i="4"/>
  <c r="B209" i="4"/>
  <c r="H209" i="4" l="1"/>
  <c r="G209" i="4"/>
  <c r="I209" i="4"/>
  <c r="G208" i="4"/>
  <c r="F213" i="4"/>
  <c r="A211" i="4"/>
  <c r="C211" i="4"/>
  <c r="E211" i="4"/>
  <c r="B211" i="4"/>
  <c r="D211" i="4"/>
  <c r="C210" i="4"/>
  <c r="G211" i="4" l="1"/>
  <c r="I211" i="4"/>
  <c r="G210" i="4"/>
  <c r="H211" i="4"/>
  <c r="F215" i="4"/>
  <c r="D213" i="4"/>
  <c r="E213" i="4"/>
  <c r="A213" i="4"/>
  <c r="B213" i="4"/>
  <c r="C212" i="4"/>
  <c r="C213" i="4"/>
  <c r="I213" i="4" l="1"/>
  <c r="G213" i="4"/>
  <c r="H213" i="4"/>
  <c r="G212" i="4"/>
  <c r="F217" i="4"/>
  <c r="A215" i="4"/>
  <c r="C214" i="4"/>
  <c r="C215" i="4"/>
  <c r="D215" i="4"/>
  <c r="B215" i="4"/>
  <c r="E215" i="4"/>
  <c r="G214" i="4" l="1"/>
  <c r="I215" i="4"/>
  <c r="G215" i="4"/>
  <c r="H215" i="4"/>
  <c r="F219" i="4"/>
  <c r="C217" i="4"/>
  <c r="C216" i="4"/>
  <c r="A217" i="4"/>
  <c r="E217" i="4"/>
  <c r="B217" i="4"/>
  <c r="D217" i="4"/>
  <c r="G217" i="4" l="1"/>
  <c r="I217" i="4"/>
  <c r="G216" i="4"/>
  <c r="H217" i="4"/>
  <c r="F221" i="4"/>
  <c r="E219" i="4"/>
  <c r="D219" i="4"/>
  <c r="A219" i="4"/>
  <c r="C219" i="4"/>
  <c r="C218" i="4"/>
  <c r="B219" i="4"/>
  <c r="G219" i="4" l="1"/>
  <c r="I219" i="4"/>
  <c r="H219" i="4"/>
  <c r="G218" i="4"/>
  <c r="F223" i="4"/>
  <c r="B221" i="4"/>
  <c r="C221" i="4"/>
  <c r="C220" i="4"/>
  <c r="A221" i="4"/>
  <c r="E221" i="4"/>
  <c r="D221" i="4"/>
  <c r="H221" i="4" l="1"/>
  <c r="G220" i="4"/>
  <c r="G221" i="4"/>
  <c r="I221" i="4"/>
  <c r="F225" i="4"/>
  <c r="E223" i="4"/>
  <c r="D223" i="4"/>
  <c r="C222" i="4"/>
  <c r="B223" i="4"/>
  <c r="C223" i="4"/>
  <c r="A223" i="4"/>
  <c r="G222" i="4" l="1"/>
  <c r="H223" i="4"/>
  <c r="I223" i="4"/>
  <c r="G223" i="4"/>
  <c r="F227" i="4"/>
  <c r="E225" i="4"/>
  <c r="C224" i="4"/>
  <c r="C225" i="4"/>
  <c r="B225" i="4"/>
  <c r="D225" i="4"/>
  <c r="A225" i="4"/>
  <c r="G224" i="4" l="1"/>
  <c r="H225" i="4"/>
  <c r="I225" i="4"/>
  <c r="G225" i="4"/>
  <c r="F229" i="4"/>
  <c r="D227" i="4"/>
  <c r="E227" i="4"/>
  <c r="A227" i="4"/>
  <c r="B227" i="4"/>
  <c r="C226" i="4"/>
  <c r="C227" i="4"/>
  <c r="H227" i="4" l="1"/>
  <c r="I227" i="4"/>
  <c r="G227" i="4"/>
  <c r="G226" i="4"/>
  <c r="F231" i="4"/>
  <c r="A229" i="4"/>
  <c r="E229" i="4"/>
  <c r="D229" i="4"/>
  <c r="C229" i="4"/>
  <c r="B229" i="4"/>
  <c r="C228" i="4"/>
  <c r="G229" i="4" l="1"/>
  <c r="I229" i="4"/>
  <c r="G228" i="4"/>
  <c r="H229" i="4"/>
  <c r="F233" i="4"/>
  <c r="E231" i="4"/>
  <c r="A231" i="4"/>
  <c r="C231" i="4"/>
  <c r="D231" i="4"/>
  <c r="B231" i="4"/>
  <c r="C230" i="4"/>
  <c r="G231" i="4" l="1"/>
  <c r="I231" i="4"/>
  <c r="H231" i="4"/>
  <c r="G230" i="4"/>
  <c r="F235" i="4"/>
  <c r="A233" i="4"/>
  <c r="C233" i="4"/>
  <c r="C232" i="4"/>
  <c r="E233" i="4"/>
  <c r="D233" i="4"/>
  <c r="B233" i="4"/>
  <c r="H233" i="4" l="1"/>
  <c r="G232" i="4"/>
  <c r="I233" i="4"/>
  <c r="G233" i="4"/>
  <c r="F237" i="4"/>
  <c r="C235" i="4"/>
  <c r="E235" i="4"/>
  <c r="B235" i="4"/>
  <c r="A235" i="4"/>
  <c r="C234" i="4"/>
  <c r="D235" i="4"/>
  <c r="G235" i="4" l="1"/>
  <c r="I235" i="4"/>
  <c r="G234" i="4"/>
  <c r="H235" i="4"/>
  <c r="F239" i="4"/>
  <c r="B237" i="4"/>
  <c r="D237" i="4"/>
  <c r="A237" i="4"/>
  <c r="C237" i="4"/>
  <c r="E237" i="4"/>
  <c r="C236" i="4"/>
  <c r="I237" i="4" l="1"/>
  <c r="G237" i="4"/>
  <c r="H237" i="4"/>
  <c r="G236" i="4"/>
  <c r="F241" i="4"/>
  <c r="D239" i="4"/>
  <c r="C238" i="4"/>
  <c r="B239" i="4"/>
  <c r="A239" i="4"/>
  <c r="C239" i="4"/>
  <c r="E239" i="4"/>
  <c r="I239" i="4" l="1"/>
  <c r="G239" i="4"/>
  <c r="G238" i="4"/>
  <c r="H239" i="4"/>
  <c r="F243" i="4"/>
  <c r="E241" i="4"/>
  <c r="A241" i="4"/>
  <c r="D241" i="4"/>
  <c r="C240" i="4"/>
  <c r="B241" i="4"/>
  <c r="C241" i="4"/>
  <c r="H241" i="4" l="1"/>
  <c r="I241" i="4"/>
  <c r="G241" i="4"/>
  <c r="G240" i="4"/>
  <c r="F245" i="4"/>
  <c r="C243" i="4"/>
  <c r="B243" i="4"/>
  <c r="E243" i="4"/>
  <c r="A243" i="4"/>
  <c r="C242" i="4"/>
  <c r="D243" i="4"/>
  <c r="G243" i="4" l="1"/>
  <c r="I243" i="4"/>
  <c r="G242" i="4"/>
  <c r="H243" i="4"/>
  <c r="F247" i="4"/>
  <c r="C244" i="4"/>
  <c r="C245" i="4"/>
  <c r="B245" i="4"/>
  <c r="E245" i="4"/>
  <c r="A245" i="4"/>
  <c r="D245" i="4"/>
  <c r="I245" i="4" l="1"/>
  <c r="G245" i="4"/>
  <c r="H245" i="4"/>
  <c r="G244" i="4"/>
  <c r="F249" i="4"/>
  <c r="C246" i="4"/>
  <c r="C247" i="4"/>
  <c r="E247" i="4"/>
  <c r="A247" i="4"/>
  <c r="B247" i="4"/>
  <c r="D247" i="4"/>
  <c r="G246" i="4" l="1"/>
  <c r="H247" i="4"/>
  <c r="G247" i="4"/>
  <c r="I247" i="4"/>
  <c r="F251" i="4"/>
  <c r="E249" i="4"/>
  <c r="D249" i="4"/>
  <c r="A249" i="4"/>
  <c r="C249" i="4"/>
  <c r="B249" i="4"/>
  <c r="C248" i="4"/>
  <c r="G248" i="4" l="1"/>
  <c r="H249" i="4"/>
  <c r="I249" i="4"/>
  <c r="G249" i="4"/>
  <c r="F253" i="4"/>
  <c r="C251" i="4"/>
  <c r="B251" i="4"/>
  <c r="E251" i="4"/>
  <c r="C250" i="4"/>
  <c r="D251" i="4"/>
  <c r="A251" i="4"/>
  <c r="G250" i="4" l="1"/>
  <c r="H251" i="4"/>
  <c r="G251" i="4"/>
  <c r="I251" i="4"/>
  <c r="F255" i="4"/>
  <c r="B253" i="4"/>
  <c r="C253" i="4"/>
  <c r="D253" i="4"/>
  <c r="A253" i="4"/>
  <c r="C252" i="4"/>
  <c r="E253" i="4"/>
  <c r="G252" i="4" l="1"/>
  <c r="G253" i="4"/>
  <c r="I253" i="4"/>
  <c r="H253" i="4"/>
  <c r="F257" i="4"/>
  <c r="D255" i="4"/>
  <c r="B255" i="4"/>
  <c r="A255" i="4"/>
  <c r="C255" i="4"/>
  <c r="C254" i="4"/>
  <c r="E255" i="4"/>
  <c r="H255" i="4" l="1"/>
  <c r="I255" i="4"/>
  <c r="G255" i="4"/>
  <c r="G254" i="4"/>
  <c r="F259" i="4"/>
  <c r="C257" i="4"/>
  <c r="B257" i="4"/>
  <c r="A257" i="4"/>
  <c r="D257" i="4"/>
  <c r="C256" i="4"/>
  <c r="E257" i="4"/>
  <c r="H257" i="4" l="1"/>
  <c r="G256" i="4"/>
  <c r="I257" i="4"/>
  <c r="G257" i="4"/>
  <c r="F261" i="4"/>
  <c r="E259" i="4"/>
  <c r="C258" i="4"/>
  <c r="A259" i="4"/>
  <c r="D259" i="4"/>
  <c r="B259" i="4"/>
  <c r="C259" i="4"/>
  <c r="G259" i="4" l="1"/>
  <c r="I259" i="4"/>
  <c r="H259" i="4"/>
  <c r="G258" i="4"/>
  <c r="F263" i="4"/>
  <c r="C260" i="4"/>
  <c r="D261" i="4"/>
  <c r="B261" i="4"/>
  <c r="C261" i="4"/>
  <c r="E261" i="4"/>
  <c r="A261" i="4"/>
  <c r="G260" i="4" l="1"/>
  <c r="G261" i="4"/>
  <c r="I261" i="4"/>
  <c r="H261" i="4"/>
  <c r="F265" i="4"/>
  <c r="A263" i="4"/>
  <c r="C262" i="4"/>
  <c r="D263" i="4"/>
  <c r="E263" i="4"/>
  <c r="C263" i="4"/>
  <c r="B263" i="4"/>
  <c r="G263" i="4" l="1"/>
  <c r="I263" i="4"/>
  <c r="H263" i="4"/>
  <c r="G262" i="4"/>
  <c r="F267" i="4"/>
  <c r="A265" i="4"/>
  <c r="C265" i="4"/>
  <c r="E265" i="4"/>
  <c r="C264" i="4"/>
  <c r="D265" i="4"/>
  <c r="B265" i="4"/>
  <c r="H265" i="4" l="1"/>
  <c r="G265" i="4"/>
  <c r="I265" i="4"/>
  <c r="G264" i="4"/>
  <c r="F269" i="4"/>
  <c r="D267" i="4"/>
  <c r="A267" i="4"/>
  <c r="C266" i="4"/>
  <c r="B267" i="4"/>
  <c r="C267" i="4"/>
  <c r="E267" i="4"/>
  <c r="I267" i="4" l="1"/>
  <c r="G267" i="4"/>
  <c r="H267" i="4"/>
  <c r="G266" i="4"/>
  <c r="F271" i="4"/>
  <c r="B269" i="4"/>
  <c r="C269" i="4"/>
  <c r="E269" i="4"/>
  <c r="C268" i="4"/>
  <c r="A269" i="4"/>
  <c r="D269" i="4"/>
  <c r="G268" i="4" l="1"/>
  <c r="I269" i="4"/>
  <c r="G269" i="4"/>
  <c r="H269" i="4"/>
  <c r="F273" i="4"/>
  <c r="D271" i="4"/>
  <c r="C270" i="4"/>
  <c r="C271" i="4"/>
  <c r="B271" i="4"/>
  <c r="A271" i="4"/>
  <c r="E271" i="4"/>
  <c r="I271" i="4" l="1"/>
  <c r="G271" i="4"/>
  <c r="H271" i="4"/>
  <c r="G270" i="4"/>
  <c r="F275" i="4"/>
  <c r="C273" i="4"/>
  <c r="B273" i="4"/>
  <c r="D273" i="4"/>
  <c r="E273" i="4"/>
  <c r="A273" i="4"/>
  <c r="C272" i="4"/>
  <c r="H273" i="4" l="1"/>
  <c r="G272" i="4"/>
  <c r="I273" i="4"/>
  <c r="G273" i="4"/>
  <c r="F277" i="4"/>
  <c r="E275" i="4"/>
  <c r="A275" i="4"/>
  <c r="C275" i="4"/>
  <c r="C274" i="4"/>
  <c r="B275" i="4"/>
  <c r="D275" i="4"/>
  <c r="H275" i="4" l="1"/>
  <c r="G274" i="4"/>
  <c r="I275" i="4"/>
  <c r="G275" i="4"/>
  <c r="F279" i="4"/>
  <c r="B277" i="4"/>
  <c r="C276" i="4"/>
  <c r="A277" i="4"/>
  <c r="C277" i="4"/>
  <c r="D277" i="4"/>
  <c r="E277" i="4"/>
  <c r="G277" i="4" l="1"/>
  <c r="I277" i="4"/>
  <c r="G276" i="4"/>
  <c r="H277" i="4"/>
  <c r="F281" i="4"/>
  <c r="B279" i="4"/>
  <c r="C278" i="4"/>
  <c r="C279" i="4"/>
  <c r="E279" i="4"/>
  <c r="A279" i="4"/>
  <c r="D279" i="4"/>
  <c r="G279" i="4" l="1"/>
  <c r="I279" i="4"/>
  <c r="H279" i="4"/>
  <c r="G278" i="4"/>
  <c r="F283" i="4"/>
  <c r="A281" i="4"/>
  <c r="C281" i="4"/>
  <c r="B281" i="4"/>
  <c r="C280" i="4"/>
  <c r="E281" i="4"/>
  <c r="D281" i="4"/>
  <c r="I281" i="4" l="1"/>
  <c r="G281" i="4"/>
  <c r="G280" i="4"/>
  <c r="H281" i="4"/>
  <c r="F285" i="4"/>
  <c r="A283" i="4"/>
  <c r="D283" i="4"/>
  <c r="E283" i="4"/>
  <c r="C282" i="4"/>
  <c r="C283" i="4"/>
  <c r="B283" i="4"/>
  <c r="G283" i="4" l="1"/>
  <c r="I283" i="4"/>
  <c r="H283" i="4"/>
  <c r="G282" i="4"/>
  <c r="F287" i="4"/>
  <c r="C285" i="4"/>
  <c r="E285" i="4"/>
  <c r="C284" i="4"/>
  <c r="B285" i="4"/>
  <c r="D285" i="4"/>
  <c r="A285" i="4"/>
  <c r="G284" i="4" l="1"/>
  <c r="I285" i="4"/>
  <c r="G285" i="4"/>
  <c r="H285" i="4"/>
  <c r="F289" i="4"/>
  <c r="C286" i="4"/>
  <c r="E287" i="4"/>
  <c r="B287" i="4"/>
  <c r="A287" i="4"/>
  <c r="D287" i="4"/>
  <c r="C287" i="4"/>
  <c r="H287" i="4" l="1"/>
  <c r="G287" i="4"/>
  <c r="I287" i="4"/>
  <c r="G286" i="4"/>
  <c r="F291" i="4"/>
  <c r="C288" i="4"/>
  <c r="B289" i="4"/>
  <c r="A289" i="4"/>
  <c r="C289" i="4"/>
  <c r="E289" i="4"/>
  <c r="D289" i="4"/>
  <c r="H289" i="4" l="1"/>
  <c r="G289" i="4"/>
  <c r="I289" i="4"/>
  <c r="G288" i="4"/>
  <c r="F293" i="4"/>
  <c r="E291" i="4"/>
  <c r="B291" i="4"/>
  <c r="C290" i="4"/>
  <c r="D291" i="4"/>
  <c r="C291" i="4"/>
  <c r="A291" i="4"/>
  <c r="H291" i="4" l="1"/>
  <c r="G291" i="4"/>
  <c r="I291" i="4"/>
  <c r="G290" i="4"/>
  <c r="F295" i="4"/>
  <c r="A293" i="4"/>
  <c r="E293" i="4"/>
  <c r="C292" i="4"/>
  <c r="D293" i="4"/>
  <c r="C293" i="4"/>
  <c r="B293" i="4"/>
  <c r="H293" i="4" l="1"/>
  <c r="G292" i="4"/>
  <c r="G293" i="4"/>
  <c r="I293" i="4"/>
  <c r="F297" i="4"/>
  <c r="C294" i="4"/>
  <c r="E295" i="4"/>
  <c r="C295" i="4"/>
  <c r="D295" i="4"/>
  <c r="B295" i="4"/>
  <c r="A295" i="4"/>
  <c r="I295" i="4" l="1"/>
  <c r="G295" i="4"/>
  <c r="H295" i="4"/>
  <c r="G294" i="4"/>
  <c r="F299" i="4"/>
  <c r="A297" i="4"/>
  <c r="C297" i="4"/>
  <c r="B297" i="4"/>
  <c r="E297" i="4"/>
  <c r="D297" i="4"/>
  <c r="C296" i="4"/>
  <c r="G296" i="4" l="1"/>
  <c r="H297" i="4"/>
  <c r="G297" i="4"/>
  <c r="I297" i="4"/>
  <c r="F301" i="4"/>
  <c r="C298" i="4"/>
  <c r="C299" i="4"/>
  <c r="D299" i="4"/>
  <c r="A299" i="4"/>
  <c r="E299" i="4"/>
  <c r="B299" i="4"/>
  <c r="G298" i="4" l="1"/>
  <c r="H299" i="4"/>
  <c r="G299" i="4"/>
  <c r="I299" i="4"/>
  <c r="F303" i="4"/>
  <c r="A301" i="4"/>
  <c r="C301" i="4"/>
  <c r="D301" i="4"/>
  <c r="C300" i="4"/>
  <c r="B301" i="4"/>
  <c r="E301" i="4"/>
  <c r="G300" i="4" l="1"/>
  <c r="G301" i="4"/>
  <c r="I301" i="4"/>
  <c r="H301" i="4"/>
  <c r="F305" i="4"/>
  <c r="A303" i="4"/>
  <c r="B303" i="4"/>
  <c r="C302" i="4"/>
  <c r="E303" i="4"/>
  <c r="C303" i="4"/>
  <c r="D303" i="4"/>
  <c r="G302" i="4" l="1"/>
  <c r="G303" i="4"/>
  <c r="I303" i="4"/>
  <c r="H303" i="4"/>
  <c r="F307" i="4"/>
  <c r="E305" i="4"/>
  <c r="D305" i="4"/>
  <c r="C305" i="4"/>
  <c r="B305" i="4"/>
  <c r="A305" i="4"/>
  <c r="C304" i="4"/>
  <c r="G304" i="4" l="1"/>
  <c r="G305" i="4"/>
  <c r="I305" i="4"/>
  <c r="H305" i="4"/>
  <c r="F309" i="4"/>
  <c r="A307" i="4"/>
  <c r="D307" i="4"/>
  <c r="B307" i="4"/>
  <c r="C306" i="4"/>
  <c r="C307" i="4"/>
  <c r="E307" i="4"/>
  <c r="G306" i="4" l="1"/>
  <c r="H307" i="4"/>
  <c r="I307" i="4"/>
  <c r="G307" i="4"/>
  <c r="F311" i="4"/>
  <c r="D309" i="4"/>
  <c r="A309" i="4"/>
  <c r="C308" i="4"/>
  <c r="C309" i="4"/>
  <c r="B309" i="4"/>
  <c r="E309" i="4"/>
  <c r="G308" i="4" l="1"/>
  <c r="H309" i="4"/>
  <c r="G309" i="4"/>
  <c r="I309" i="4"/>
  <c r="F313" i="4"/>
  <c r="E311" i="4"/>
  <c r="B311" i="4"/>
  <c r="A311" i="4"/>
  <c r="C310" i="4"/>
  <c r="C311" i="4"/>
  <c r="D311" i="4"/>
  <c r="G310" i="4" l="1"/>
  <c r="G311" i="4"/>
  <c r="I311" i="4"/>
  <c r="H311" i="4"/>
  <c r="F315" i="4"/>
  <c r="B313" i="4"/>
  <c r="C312" i="4"/>
  <c r="C313" i="4"/>
  <c r="A313" i="4"/>
  <c r="E313" i="4"/>
  <c r="D313" i="4"/>
  <c r="G312" i="4" l="1"/>
  <c r="H313" i="4"/>
  <c r="I313" i="4"/>
  <c r="G313" i="4"/>
  <c r="F317" i="4"/>
  <c r="A315" i="4"/>
  <c r="C314" i="4"/>
  <c r="D315" i="4"/>
  <c r="C315" i="4"/>
  <c r="E315" i="4"/>
  <c r="B315" i="4"/>
  <c r="G314" i="4" l="1"/>
  <c r="I315" i="4"/>
  <c r="G315" i="4"/>
  <c r="H315" i="4"/>
  <c r="F319" i="4"/>
  <c r="C317" i="4"/>
  <c r="E317" i="4"/>
  <c r="C316" i="4"/>
  <c r="D317" i="4"/>
  <c r="A317" i="4"/>
  <c r="B317" i="4"/>
  <c r="G316" i="4" l="1"/>
  <c r="I317" i="4"/>
  <c r="G317" i="4"/>
  <c r="H317" i="4"/>
  <c r="F321" i="4"/>
  <c r="D319" i="4"/>
  <c r="C319" i="4"/>
  <c r="A319" i="4"/>
  <c r="B319" i="4"/>
  <c r="E319" i="4"/>
  <c r="C318" i="4"/>
  <c r="G318" i="4" l="1"/>
  <c r="H319" i="4"/>
  <c r="G319" i="4"/>
  <c r="I319" i="4"/>
  <c r="F323" i="4"/>
  <c r="A321" i="4"/>
  <c r="B321" i="4"/>
  <c r="D321" i="4"/>
  <c r="C321" i="4"/>
  <c r="C320" i="4"/>
  <c r="E321" i="4"/>
  <c r="G320" i="4" l="1"/>
  <c r="H321" i="4"/>
  <c r="I321" i="4"/>
  <c r="G321" i="4"/>
  <c r="F325" i="4"/>
  <c r="B323" i="4"/>
  <c r="C322" i="4"/>
  <c r="E323" i="4"/>
  <c r="D323" i="4"/>
  <c r="C323" i="4"/>
  <c r="A323" i="4"/>
  <c r="G322" i="4" l="1"/>
  <c r="H323" i="4"/>
  <c r="I323" i="4"/>
  <c r="G323" i="4"/>
  <c r="F327" i="4"/>
  <c r="E325" i="4"/>
  <c r="B325" i="4"/>
  <c r="D325" i="4"/>
  <c r="C325" i="4"/>
  <c r="C324" i="4"/>
  <c r="A325" i="4"/>
  <c r="G324" i="4" l="1"/>
  <c r="H325" i="4"/>
  <c r="G325" i="4"/>
  <c r="I325" i="4"/>
  <c r="F329" i="4"/>
  <c r="C326" i="4"/>
  <c r="D327" i="4"/>
  <c r="B327" i="4"/>
  <c r="E327" i="4"/>
  <c r="C327" i="4"/>
  <c r="A327" i="4"/>
  <c r="G326" i="4" l="1"/>
  <c r="I327" i="4"/>
  <c r="G327" i="4"/>
  <c r="H327" i="4"/>
  <c r="F331" i="4"/>
  <c r="C328" i="4"/>
  <c r="B329" i="4"/>
  <c r="A329" i="4"/>
  <c r="C329" i="4"/>
  <c r="E329" i="4"/>
  <c r="D329" i="4"/>
  <c r="G328" i="4" l="1"/>
  <c r="C330" i="4"/>
  <c r="G330" i="4" s="1"/>
  <c r="H329" i="4"/>
  <c r="I329" i="4"/>
  <c r="G329" i="4"/>
  <c r="F333" i="4"/>
  <c r="E331" i="4"/>
  <c r="A331" i="4"/>
  <c r="D331" i="4"/>
  <c r="B331" i="4"/>
  <c r="C331" i="4"/>
  <c r="H331" i="4" l="1"/>
  <c r="C332" i="4"/>
  <c r="G332" i="4" s="1"/>
  <c r="I331" i="4"/>
  <c r="G331" i="4"/>
  <c r="F335" i="4"/>
  <c r="C333" i="4"/>
  <c r="B333" i="4"/>
  <c r="D333" i="4"/>
  <c r="A333" i="4"/>
  <c r="E333" i="4"/>
  <c r="H333" i="4" l="1"/>
  <c r="C334" i="4"/>
  <c r="G334" i="4" s="1"/>
  <c r="G333" i="4"/>
  <c r="I333" i="4"/>
  <c r="F337" i="4"/>
  <c r="C335" i="4"/>
  <c r="A335" i="4"/>
  <c r="D335" i="4"/>
  <c r="E335" i="4"/>
  <c r="B335" i="4"/>
  <c r="I335" i="4" l="1"/>
  <c r="G335" i="4"/>
  <c r="C336" i="4"/>
  <c r="G336" i="4" s="1"/>
  <c r="H335" i="4"/>
  <c r="F339" i="4"/>
  <c r="E337" i="4"/>
  <c r="C337" i="4"/>
  <c r="B337" i="4"/>
  <c r="D337" i="4"/>
  <c r="A337" i="4"/>
  <c r="G337" i="4" l="1"/>
  <c r="I337" i="4"/>
  <c r="C338" i="4"/>
  <c r="G338" i="4" s="1"/>
  <c r="H337" i="4"/>
  <c r="F341" i="4"/>
  <c r="E339" i="4"/>
  <c r="C339" i="4"/>
  <c r="A339" i="4"/>
  <c r="B339" i="4"/>
  <c r="D339" i="4"/>
  <c r="G339" i="4" l="1"/>
  <c r="I339" i="4"/>
  <c r="H339" i="4"/>
  <c r="C340" i="4"/>
  <c r="G340" i="4" s="1"/>
  <c r="F343" i="4"/>
  <c r="A341" i="4"/>
  <c r="D341" i="4"/>
  <c r="E341" i="4"/>
  <c r="C341" i="4"/>
  <c r="B341" i="4"/>
  <c r="I341" i="4" l="1"/>
  <c r="G341" i="4"/>
  <c r="C342" i="4"/>
  <c r="G342" i="4" s="1"/>
  <c r="H341" i="4"/>
  <c r="F345" i="4"/>
  <c r="E343" i="4"/>
  <c r="B343" i="4"/>
  <c r="A343" i="4"/>
  <c r="C343" i="4"/>
  <c r="D343" i="4"/>
  <c r="G343" i="4" l="1"/>
  <c r="I343" i="4"/>
  <c r="H343" i="4"/>
  <c r="C344" i="4"/>
  <c r="G344" i="4" s="1"/>
  <c r="F347" i="4"/>
  <c r="C345" i="4"/>
  <c r="A345" i="4"/>
  <c r="D345" i="4"/>
  <c r="B345" i="4"/>
  <c r="E345" i="4"/>
  <c r="G345" i="4" l="1"/>
  <c r="I345" i="4"/>
  <c r="C346" i="4"/>
  <c r="G346" i="4" s="1"/>
  <c r="H345" i="4"/>
  <c r="F349" i="4"/>
  <c r="A347" i="4"/>
  <c r="C347" i="4"/>
  <c r="B347" i="4"/>
  <c r="E347" i="4"/>
  <c r="D347" i="4"/>
  <c r="H347" i="4" l="1"/>
  <c r="C348" i="4"/>
  <c r="G348" i="4" s="1"/>
  <c r="G347" i="4"/>
  <c r="I347" i="4"/>
  <c r="F351" i="4"/>
  <c r="A349" i="4"/>
  <c r="C349" i="4"/>
  <c r="D349" i="4"/>
  <c r="E349" i="4"/>
  <c r="B349" i="4"/>
  <c r="C350" i="4" l="1"/>
  <c r="G350" i="4" s="1"/>
  <c r="H349" i="4"/>
  <c r="I349" i="4"/>
  <c r="G349" i="4"/>
  <c r="F353" i="4"/>
  <c r="D351" i="4"/>
  <c r="C351" i="4"/>
  <c r="B351" i="4"/>
  <c r="A351" i="4"/>
  <c r="E351" i="4"/>
  <c r="I351" i="4" l="1"/>
  <c r="G351" i="4"/>
  <c r="C352" i="4"/>
  <c r="G352" i="4" s="1"/>
  <c r="H351" i="4"/>
  <c r="F355" i="4"/>
  <c r="D353" i="4"/>
  <c r="A353" i="4"/>
  <c r="B353" i="4"/>
  <c r="C353" i="4"/>
  <c r="E353" i="4"/>
  <c r="H353" i="4" l="1"/>
  <c r="C354" i="4"/>
  <c r="G354" i="4" s="1"/>
  <c r="G353" i="4"/>
  <c r="I353" i="4"/>
  <c r="F357" i="4"/>
  <c r="D355" i="4"/>
  <c r="C355" i="4"/>
  <c r="B355" i="4"/>
  <c r="E355" i="4"/>
  <c r="A355" i="4"/>
  <c r="C356" i="4" l="1"/>
  <c r="G356" i="4" s="1"/>
  <c r="H355" i="4"/>
  <c r="G355" i="4"/>
  <c r="I355" i="4"/>
  <c r="F359" i="4"/>
  <c r="B357" i="4"/>
  <c r="C357" i="4"/>
  <c r="D357" i="4"/>
  <c r="E357" i="4"/>
  <c r="A357" i="4"/>
  <c r="G357" i="4" l="1"/>
  <c r="I357" i="4"/>
  <c r="C358" i="4"/>
  <c r="G358" i="4" s="1"/>
  <c r="H357" i="4"/>
  <c r="F361" i="4"/>
  <c r="D359" i="4"/>
  <c r="C359" i="4"/>
  <c r="A359" i="4"/>
  <c r="B359" i="4"/>
  <c r="E359" i="4"/>
  <c r="I359" i="4" l="1"/>
  <c r="G359" i="4"/>
  <c r="C360" i="4"/>
  <c r="G360" i="4" s="1"/>
  <c r="H359" i="4"/>
  <c r="F363" i="4"/>
  <c r="E361" i="4"/>
  <c r="B361" i="4"/>
  <c r="A361" i="4"/>
  <c r="C361" i="4"/>
  <c r="D361" i="4"/>
  <c r="G361" i="4" l="1"/>
  <c r="I361" i="4"/>
  <c r="C362" i="4"/>
  <c r="G362" i="4" s="1"/>
  <c r="H361" i="4"/>
  <c r="F365" i="4"/>
  <c r="A363" i="4"/>
  <c r="C363" i="4"/>
  <c r="E363" i="4"/>
  <c r="B363" i="4"/>
  <c r="D363" i="4"/>
  <c r="G363" i="4" l="1"/>
  <c r="I363" i="4"/>
  <c r="C364" i="4"/>
  <c r="G364" i="4" s="1"/>
  <c r="H363" i="4"/>
  <c r="F367" i="4"/>
  <c r="E365" i="4"/>
  <c r="C365" i="4"/>
  <c r="A365" i="4"/>
  <c r="B365" i="4"/>
  <c r="D365" i="4"/>
  <c r="C366" i="4" l="1"/>
  <c r="G366" i="4" s="1"/>
  <c r="H365" i="4"/>
  <c r="G365" i="4"/>
  <c r="I365" i="4"/>
  <c r="F369" i="4"/>
  <c r="D367" i="4"/>
  <c r="E367" i="4"/>
  <c r="B367" i="4"/>
  <c r="A367" i="4"/>
  <c r="C367" i="4"/>
  <c r="C368" i="4" l="1"/>
  <c r="G368" i="4" s="1"/>
  <c r="H367" i="4"/>
  <c r="I367" i="4"/>
  <c r="G367" i="4"/>
  <c r="F371" i="4"/>
  <c r="A369" i="4"/>
  <c r="E369" i="4"/>
  <c r="C369" i="4"/>
  <c r="B369" i="4"/>
  <c r="D369" i="4"/>
  <c r="C370" i="4" l="1"/>
  <c r="G370" i="4" s="1"/>
  <c r="H369" i="4"/>
  <c r="I369" i="4"/>
  <c r="G369" i="4"/>
  <c r="F373" i="4"/>
  <c r="B371" i="4"/>
  <c r="A371" i="4"/>
  <c r="D371" i="4"/>
  <c r="C371" i="4"/>
  <c r="E371" i="4"/>
  <c r="H371" i="4" l="1"/>
  <c r="C372" i="4"/>
  <c r="G372" i="4" s="1"/>
  <c r="I371" i="4"/>
  <c r="G371" i="4"/>
  <c r="F375" i="4"/>
  <c r="D373" i="4"/>
  <c r="B373" i="4"/>
  <c r="C373" i="4"/>
  <c r="A373" i="4"/>
  <c r="E373" i="4"/>
  <c r="C374" i="4" l="1"/>
  <c r="G374" i="4" s="1"/>
  <c r="H373" i="4"/>
  <c r="G373" i="4"/>
  <c r="I373" i="4"/>
  <c r="F377" i="4"/>
  <c r="C375" i="4"/>
  <c r="E375" i="4"/>
  <c r="D375" i="4"/>
  <c r="B375" i="4"/>
  <c r="A375" i="4"/>
  <c r="C376" i="4" l="1"/>
  <c r="G376" i="4" s="1"/>
  <c r="H375" i="4"/>
  <c r="G375" i="4"/>
  <c r="I375" i="4"/>
  <c r="F379" i="4"/>
  <c r="A377" i="4"/>
  <c r="D377" i="4"/>
  <c r="C377" i="4"/>
  <c r="E377" i="4"/>
  <c r="B377" i="4"/>
  <c r="H377" i="4" l="1"/>
  <c r="C378" i="4"/>
  <c r="G378" i="4" s="1"/>
  <c r="I377" i="4"/>
  <c r="G377" i="4"/>
  <c r="F381" i="4"/>
  <c r="D379" i="4"/>
  <c r="A379" i="4"/>
  <c r="C379" i="4"/>
  <c r="E379" i="4"/>
  <c r="B379" i="4"/>
  <c r="I379" i="4" l="1"/>
  <c r="G379" i="4"/>
  <c r="C380" i="4"/>
  <c r="G380" i="4" s="1"/>
  <c r="H379" i="4"/>
  <c r="F383" i="4"/>
  <c r="B381" i="4"/>
  <c r="E381" i="4"/>
  <c r="A381" i="4"/>
  <c r="D381" i="4"/>
  <c r="C381" i="4"/>
  <c r="I381" i="4" l="1"/>
  <c r="G381" i="4"/>
  <c r="C382" i="4"/>
  <c r="G382" i="4" s="1"/>
  <c r="H381" i="4"/>
  <c r="F385" i="4"/>
  <c r="C383" i="4"/>
  <c r="B383" i="4"/>
  <c r="E383" i="4"/>
  <c r="D383" i="4"/>
  <c r="A383" i="4"/>
  <c r="G383" i="4" l="1"/>
  <c r="I383" i="4"/>
  <c r="H383" i="4"/>
  <c r="C384" i="4"/>
  <c r="G384" i="4" s="1"/>
  <c r="F387" i="4"/>
  <c r="E385" i="4"/>
  <c r="D385" i="4"/>
  <c r="A385" i="4"/>
  <c r="B385" i="4"/>
  <c r="C385" i="4"/>
  <c r="I385" i="4" l="1"/>
  <c r="G385" i="4"/>
  <c r="C386" i="4"/>
  <c r="G386" i="4" s="1"/>
  <c r="H385" i="4"/>
  <c r="F389" i="4"/>
  <c r="E387" i="4"/>
  <c r="D387" i="4"/>
  <c r="A387" i="4"/>
  <c r="C387" i="4"/>
  <c r="B387" i="4"/>
  <c r="H387" i="4" l="1"/>
  <c r="C388" i="4"/>
  <c r="G388" i="4" s="1"/>
  <c r="G387" i="4"/>
  <c r="I387" i="4"/>
  <c r="F391" i="4"/>
  <c r="A389" i="4"/>
  <c r="E389" i="4"/>
  <c r="C389" i="4"/>
  <c r="B389" i="4"/>
  <c r="D389" i="4"/>
  <c r="I389" i="4" l="1"/>
  <c r="G389" i="4"/>
  <c r="C390" i="4"/>
  <c r="G390" i="4" s="1"/>
  <c r="H389" i="4"/>
  <c r="F393" i="4"/>
  <c r="A391" i="4"/>
  <c r="D391" i="4"/>
  <c r="B391" i="4"/>
  <c r="E391" i="4"/>
  <c r="C391" i="4"/>
  <c r="G391" i="4" l="1"/>
  <c r="I391" i="4"/>
  <c r="C392" i="4"/>
  <c r="G392" i="4" s="1"/>
  <c r="H391" i="4"/>
  <c r="F395" i="4"/>
  <c r="B393" i="4"/>
  <c r="E393" i="4"/>
  <c r="C393" i="4"/>
  <c r="D393" i="4"/>
  <c r="A393" i="4"/>
  <c r="G393" i="4" l="1"/>
  <c r="I393" i="4"/>
  <c r="C394" i="4"/>
  <c r="G394" i="4" s="1"/>
  <c r="H393" i="4"/>
  <c r="F397" i="4"/>
  <c r="E395" i="4"/>
  <c r="C395" i="4"/>
  <c r="D395" i="4"/>
  <c r="A395" i="4"/>
  <c r="B395" i="4"/>
  <c r="I395" i="4" l="1"/>
  <c r="G395" i="4"/>
  <c r="C396" i="4"/>
  <c r="G396" i="4" s="1"/>
  <c r="H395" i="4"/>
  <c r="F399" i="4"/>
  <c r="E397" i="4"/>
  <c r="C397" i="4"/>
  <c r="A397" i="4"/>
  <c r="B397" i="4"/>
  <c r="D397" i="4"/>
  <c r="I397" i="4" l="1"/>
  <c r="G397" i="4"/>
  <c r="C398" i="4"/>
  <c r="G398" i="4" s="1"/>
  <c r="H397" i="4"/>
  <c r="F401" i="4"/>
  <c r="E399" i="4"/>
  <c r="B399" i="4"/>
  <c r="C399" i="4"/>
  <c r="A399" i="4"/>
  <c r="D399" i="4"/>
  <c r="I399" i="4" l="1"/>
  <c r="G399" i="4"/>
  <c r="H399" i="4"/>
  <c r="C400" i="4"/>
  <c r="G400" i="4" s="1"/>
  <c r="F403" i="4"/>
  <c r="E401" i="4"/>
  <c r="B401" i="4"/>
  <c r="D401" i="4"/>
  <c r="C401" i="4"/>
  <c r="A401" i="4"/>
  <c r="G401" i="4" l="1"/>
  <c r="I401" i="4"/>
  <c r="H401" i="4"/>
  <c r="C402" i="4"/>
  <c r="G402" i="4" s="1"/>
  <c r="F405" i="4"/>
  <c r="A403" i="4"/>
  <c r="D403" i="4"/>
  <c r="B403" i="4"/>
  <c r="E403" i="4"/>
  <c r="C403" i="4"/>
  <c r="I403" i="4" l="1"/>
  <c r="G403" i="4"/>
  <c r="H403" i="4"/>
  <c r="C404" i="4"/>
  <c r="G404" i="4" s="1"/>
  <c r="F407" i="4"/>
  <c r="A405" i="4"/>
  <c r="E405" i="4"/>
  <c r="C405" i="4"/>
  <c r="D405" i="4"/>
  <c r="B405" i="4"/>
  <c r="C406" i="4" l="1"/>
  <c r="G406" i="4" s="1"/>
  <c r="H405" i="4"/>
  <c r="I405" i="4"/>
  <c r="G405" i="4"/>
  <c r="F409" i="4"/>
  <c r="E407" i="4"/>
  <c r="B407" i="4"/>
  <c r="D407" i="4"/>
  <c r="A407" i="4"/>
  <c r="C407" i="4"/>
  <c r="H407" i="4" l="1"/>
  <c r="C408" i="4"/>
  <c r="G408" i="4" s="1"/>
  <c r="G407" i="4"/>
  <c r="I407" i="4"/>
  <c r="F411" i="4"/>
  <c r="A409" i="4"/>
  <c r="E409" i="4"/>
  <c r="D409" i="4"/>
  <c r="B409" i="4"/>
  <c r="C409" i="4"/>
  <c r="C410" i="4" l="1"/>
  <c r="G410" i="4" s="1"/>
  <c r="H409" i="4"/>
  <c r="I409" i="4"/>
  <c r="G409" i="4"/>
  <c r="F413" i="4"/>
  <c r="C411" i="4"/>
  <c r="E411" i="4"/>
  <c r="A411" i="4"/>
  <c r="D411" i="4"/>
  <c r="B411" i="4"/>
  <c r="C412" i="4" l="1"/>
  <c r="G412" i="4" s="1"/>
  <c r="H411" i="4"/>
  <c r="G411" i="4"/>
  <c r="I411" i="4"/>
  <c r="F415" i="4"/>
  <c r="A413" i="4"/>
  <c r="B413" i="4"/>
  <c r="E413" i="4"/>
  <c r="C413" i="4"/>
  <c r="D413" i="4"/>
  <c r="H413" i="4" l="1"/>
  <c r="C414" i="4"/>
  <c r="G414" i="4" s="1"/>
  <c r="G413" i="4"/>
  <c r="I413" i="4"/>
  <c r="F417" i="4"/>
  <c r="E415" i="4"/>
  <c r="A415" i="4"/>
  <c r="B415" i="4"/>
  <c r="C415" i="4"/>
  <c r="D415" i="4"/>
  <c r="G415" i="4" l="1"/>
  <c r="I415" i="4"/>
  <c r="C416" i="4"/>
  <c r="G416" i="4" s="1"/>
  <c r="H415" i="4"/>
  <c r="F419" i="4"/>
  <c r="C417" i="4"/>
  <c r="A417" i="4"/>
  <c r="E417" i="4"/>
  <c r="D417" i="4"/>
  <c r="B417" i="4"/>
  <c r="H417" i="4" l="1"/>
  <c r="C418" i="4"/>
  <c r="G418" i="4" s="1"/>
  <c r="G417" i="4"/>
  <c r="I417" i="4"/>
  <c r="F421" i="4"/>
  <c r="C419" i="4"/>
  <c r="D419" i="4"/>
  <c r="A419" i="4"/>
  <c r="E419" i="4"/>
  <c r="B419" i="4"/>
  <c r="C420" i="4" l="1"/>
  <c r="G420" i="4" s="1"/>
  <c r="H419" i="4"/>
  <c r="I419" i="4"/>
  <c r="G419" i="4"/>
  <c r="F423" i="4"/>
  <c r="B421" i="4"/>
  <c r="E421" i="4"/>
  <c r="C421" i="4"/>
  <c r="A421" i="4"/>
  <c r="D421" i="4"/>
  <c r="C422" i="4" l="1"/>
  <c r="G422" i="4" s="1"/>
  <c r="H421" i="4"/>
  <c r="I421" i="4"/>
  <c r="G421" i="4"/>
  <c r="F425" i="4"/>
  <c r="C423" i="4"/>
  <c r="B423" i="4"/>
  <c r="D423" i="4"/>
  <c r="A423" i="4"/>
  <c r="E423" i="4"/>
  <c r="G423" i="4" l="1"/>
  <c r="I423" i="4"/>
  <c r="C424" i="4"/>
  <c r="G424" i="4" s="1"/>
  <c r="H423" i="4"/>
  <c r="F427" i="4"/>
  <c r="D425" i="4"/>
  <c r="B425" i="4"/>
  <c r="A425" i="4"/>
  <c r="C425" i="4"/>
  <c r="E425" i="4"/>
  <c r="I425" i="4" l="1"/>
  <c r="G425" i="4"/>
  <c r="H425" i="4"/>
  <c r="C426" i="4"/>
  <c r="G426" i="4" s="1"/>
  <c r="F429" i="4"/>
  <c r="B427" i="4"/>
  <c r="C427" i="4"/>
  <c r="D427" i="4"/>
  <c r="E427" i="4"/>
  <c r="A427" i="4"/>
  <c r="C428" i="4" l="1"/>
  <c r="G428" i="4" s="1"/>
  <c r="H427" i="4"/>
  <c r="I427" i="4"/>
  <c r="G427" i="4"/>
  <c r="F431" i="4"/>
  <c r="E429" i="4"/>
  <c r="B429" i="4"/>
  <c r="C429" i="4"/>
  <c r="A429" i="4"/>
  <c r="D429" i="4"/>
  <c r="I429" i="4" l="1"/>
  <c r="G429" i="4"/>
  <c r="H429" i="4"/>
  <c r="C430" i="4"/>
  <c r="G430" i="4" s="1"/>
  <c r="F433" i="4"/>
  <c r="D431" i="4"/>
  <c r="E431" i="4"/>
  <c r="A431" i="4"/>
  <c r="B431" i="4"/>
  <c r="C431" i="4"/>
  <c r="I431" i="4" l="1"/>
  <c r="G431" i="4"/>
  <c r="C432" i="4"/>
  <c r="G432" i="4" s="1"/>
  <c r="H431" i="4"/>
  <c r="F435" i="4"/>
  <c r="C433" i="4"/>
  <c r="D433" i="4"/>
  <c r="A433" i="4"/>
  <c r="E433" i="4"/>
  <c r="B433" i="4"/>
  <c r="G433" i="4" l="1"/>
  <c r="I433" i="4"/>
  <c r="C434" i="4"/>
  <c r="G434" i="4" s="1"/>
  <c r="H433" i="4"/>
  <c r="F437" i="4"/>
  <c r="B435" i="4"/>
  <c r="A435" i="4"/>
  <c r="E435" i="4"/>
  <c r="D435" i="4"/>
  <c r="C435" i="4"/>
  <c r="C436" i="4" l="1"/>
  <c r="G436" i="4" s="1"/>
  <c r="H435" i="4"/>
  <c r="I435" i="4"/>
  <c r="G435" i="4"/>
  <c r="F439" i="4"/>
  <c r="D437" i="4"/>
  <c r="E437" i="4"/>
  <c r="A437" i="4"/>
  <c r="C437" i="4"/>
  <c r="B437" i="4"/>
  <c r="G437" i="4" l="1"/>
  <c r="I437" i="4"/>
  <c r="C438" i="4"/>
  <c r="G438" i="4" s="1"/>
  <c r="H437" i="4"/>
  <c r="F441" i="4"/>
  <c r="A439" i="4"/>
  <c r="E439" i="4"/>
  <c r="D439" i="4"/>
  <c r="B439" i="4"/>
  <c r="C439" i="4"/>
  <c r="C440" i="4" l="1"/>
  <c r="G440" i="4" s="1"/>
  <c r="H439" i="4"/>
  <c r="I439" i="4"/>
  <c r="G439" i="4"/>
  <c r="F443" i="4"/>
  <c r="D441" i="4"/>
  <c r="A441" i="4"/>
  <c r="E441" i="4"/>
  <c r="B441" i="4"/>
  <c r="C441" i="4"/>
  <c r="G441" i="4" l="1"/>
  <c r="I441" i="4"/>
  <c r="H441" i="4"/>
  <c r="C442" i="4"/>
  <c r="G442" i="4" s="1"/>
  <c r="F445" i="4"/>
  <c r="D443" i="4"/>
  <c r="C443" i="4"/>
  <c r="B443" i="4"/>
  <c r="A443" i="4"/>
  <c r="E443" i="4"/>
  <c r="H443" i="4" l="1"/>
  <c r="C444" i="4"/>
  <c r="G444" i="4" s="1"/>
  <c r="I443" i="4"/>
  <c r="G443" i="4"/>
  <c r="F447" i="4"/>
  <c r="E445" i="4"/>
  <c r="B445" i="4"/>
  <c r="C445" i="4"/>
  <c r="D445" i="4"/>
  <c r="A445" i="4"/>
  <c r="G445" i="4" l="1"/>
  <c r="I445" i="4"/>
  <c r="C446" i="4"/>
  <c r="G446" i="4" s="1"/>
  <c r="H445" i="4"/>
  <c r="F449" i="4"/>
  <c r="E447" i="4"/>
  <c r="D447" i="4"/>
  <c r="A447" i="4"/>
  <c r="C447" i="4"/>
  <c r="B447" i="4"/>
  <c r="H447" i="4" l="1"/>
  <c r="C448" i="4"/>
  <c r="G448" i="4" s="1"/>
  <c r="I447" i="4"/>
  <c r="G447" i="4"/>
  <c r="F451" i="4"/>
  <c r="D449" i="4"/>
  <c r="E449" i="4"/>
  <c r="A449" i="4"/>
  <c r="C449" i="4"/>
  <c r="B449" i="4"/>
  <c r="C450" i="4" l="1"/>
  <c r="G450" i="4" s="1"/>
  <c r="H449" i="4"/>
  <c r="I449" i="4"/>
  <c r="G449" i="4"/>
  <c r="F453" i="4"/>
  <c r="E451" i="4"/>
  <c r="A451" i="4"/>
  <c r="B451" i="4"/>
  <c r="D451" i="4"/>
  <c r="C451" i="4"/>
  <c r="H451" i="4" l="1"/>
  <c r="C452" i="4"/>
  <c r="G452" i="4" s="1"/>
  <c r="I451" i="4"/>
  <c r="G451" i="4"/>
  <c r="F455" i="4"/>
  <c r="A453" i="4"/>
  <c r="E453" i="4"/>
  <c r="C453" i="4"/>
  <c r="D453" i="4"/>
  <c r="B453" i="4"/>
  <c r="G453" i="4" l="1"/>
  <c r="I453" i="4"/>
  <c r="C454" i="4"/>
  <c r="G454" i="4" s="1"/>
  <c r="H453" i="4"/>
  <c r="F457" i="4"/>
  <c r="C455" i="4"/>
  <c r="A455" i="4"/>
  <c r="D455" i="4"/>
  <c r="E455" i="4"/>
  <c r="B455" i="4"/>
  <c r="C456" i="4" l="1"/>
  <c r="G456" i="4" s="1"/>
  <c r="H455" i="4"/>
  <c r="G455" i="4"/>
  <c r="I455" i="4"/>
  <c r="F459" i="4"/>
  <c r="B457" i="4"/>
  <c r="C457" i="4"/>
  <c r="E457" i="4"/>
  <c r="D457" i="4"/>
  <c r="A457" i="4"/>
  <c r="H457" i="4" l="1"/>
  <c r="C458" i="4"/>
  <c r="G458" i="4" s="1"/>
  <c r="G457" i="4"/>
  <c r="I457" i="4"/>
  <c r="F461" i="4"/>
  <c r="A459" i="4"/>
  <c r="C459" i="4"/>
  <c r="D459" i="4"/>
  <c r="E459" i="4"/>
  <c r="B459" i="4"/>
  <c r="G459" i="4" l="1"/>
  <c r="I459" i="4"/>
  <c r="C460" i="4"/>
  <c r="G460" i="4" s="1"/>
  <c r="H459" i="4"/>
  <c r="F463" i="4"/>
  <c r="A461" i="4"/>
  <c r="B461" i="4"/>
  <c r="D461" i="4"/>
  <c r="E461" i="4"/>
  <c r="C461" i="4"/>
  <c r="H461" i="4" l="1"/>
  <c r="C462" i="4"/>
  <c r="G462" i="4" s="1"/>
  <c r="G461" i="4"/>
  <c r="I461" i="4"/>
  <c r="F465" i="4"/>
  <c r="C463" i="4"/>
  <c r="E463" i="4"/>
  <c r="B463" i="4"/>
  <c r="D463" i="4"/>
  <c r="A463" i="4"/>
  <c r="G463" i="4" l="1"/>
  <c r="I463" i="4"/>
  <c r="C464" i="4"/>
  <c r="G464" i="4" s="1"/>
  <c r="H463" i="4"/>
  <c r="F467" i="4"/>
  <c r="E465" i="4"/>
  <c r="C465" i="4"/>
  <c r="D465" i="4"/>
  <c r="A465" i="4"/>
  <c r="B465" i="4"/>
  <c r="C466" i="4" l="1"/>
  <c r="G466" i="4" s="1"/>
  <c r="H465" i="4"/>
  <c r="G465" i="4"/>
  <c r="I465" i="4"/>
  <c r="F469" i="4"/>
  <c r="C467" i="4"/>
  <c r="B467" i="4"/>
  <c r="E467" i="4"/>
  <c r="A467" i="4"/>
  <c r="D467" i="4"/>
  <c r="G467" i="4" l="1"/>
  <c r="I467" i="4"/>
  <c r="H467" i="4"/>
  <c r="C468" i="4"/>
  <c r="G468" i="4" s="1"/>
  <c r="F471" i="4"/>
  <c r="B469" i="4"/>
  <c r="D469" i="4"/>
  <c r="C469" i="4"/>
  <c r="E469" i="4"/>
  <c r="A469" i="4"/>
  <c r="H469" i="4" l="1"/>
  <c r="C470" i="4"/>
  <c r="G470" i="4" s="1"/>
  <c r="G469" i="4"/>
  <c r="I469" i="4"/>
  <c r="F473" i="4"/>
  <c r="D471" i="4"/>
  <c r="A471" i="4"/>
  <c r="C471" i="4"/>
  <c r="E471" i="4"/>
  <c r="B471" i="4"/>
  <c r="C472" i="4" l="1"/>
  <c r="G472" i="4" s="1"/>
  <c r="H471" i="4"/>
  <c r="I471" i="4"/>
  <c r="G471" i="4"/>
  <c r="F475" i="4"/>
  <c r="D473" i="4"/>
  <c r="C473" i="4"/>
  <c r="E473" i="4"/>
  <c r="A473" i="4"/>
  <c r="B473" i="4"/>
  <c r="C474" i="4" l="1"/>
  <c r="G474" i="4" s="1"/>
  <c r="H473" i="4"/>
  <c r="G473" i="4"/>
  <c r="I473" i="4"/>
  <c r="F477" i="4"/>
  <c r="D475" i="4"/>
  <c r="A475" i="4"/>
  <c r="C475" i="4"/>
  <c r="B475" i="4"/>
  <c r="E475" i="4"/>
  <c r="H475" i="4" l="1"/>
  <c r="C476" i="4"/>
  <c r="G476" i="4" s="1"/>
  <c r="I475" i="4"/>
  <c r="G475" i="4"/>
  <c r="F479" i="4"/>
  <c r="C477" i="4"/>
  <c r="D477" i="4"/>
  <c r="B477" i="4"/>
  <c r="A477" i="4"/>
  <c r="E477" i="4"/>
  <c r="I477" i="4" l="1"/>
  <c r="G477" i="4"/>
  <c r="H477" i="4"/>
  <c r="C478" i="4"/>
  <c r="G478" i="4" s="1"/>
  <c r="F481" i="4"/>
  <c r="E479" i="4"/>
  <c r="A479" i="4"/>
  <c r="D479" i="4"/>
  <c r="B479" i="4"/>
  <c r="C479" i="4"/>
  <c r="C480" i="4" l="1"/>
  <c r="G480" i="4" s="1"/>
  <c r="H479" i="4"/>
  <c r="I479" i="4"/>
  <c r="G479" i="4"/>
  <c r="F483" i="4"/>
  <c r="C481" i="4"/>
  <c r="D481" i="4"/>
  <c r="A481" i="4"/>
  <c r="B481" i="4"/>
  <c r="E481" i="4"/>
  <c r="I481" i="4" l="1"/>
  <c r="G481" i="4"/>
  <c r="C482" i="4"/>
  <c r="G482" i="4" s="1"/>
  <c r="H481" i="4"/>
  <c r="F485" i="4"/>
  <c r="B483" i="4"/>
  <c r="A483" i="4"/>
  <c r="D483" i="4"/>
  <c r="C483" i="4"/>
  <c r="E483" i="4"/>
  <c r="H483" i="4" l="1"/>
  <c r="C484" i="4"/>
  <c r="G484" i="4" s="1"/>
  <c r="G483" i="4"/>
  <c r="I483" i="4"/>
  <c r="F487" i="4"/>
  <c r="C485" i="4"/>
  <c r="D485" i="4"/>
  <c r="A485" i="4"/>
  <c r="E485" i="4"/>
  <c r="B485" i="4"/>
  <c r="G485" i="4" l="1"/>
  <c r="I485" i="4"/>
  <c r="C486" i="4"/>
  <c r="G486" i="4" s="1"/>
  <c r="H485" i="4"/>
  <c r="D487" i="4"/>
  <c r="C487" i="4"/>
  <c r="E487" i="4"/>
  <c r="A487" i="4"/>
  <c r="B487" i="4"/>
  <c r="G487" i="4" l="1"/>
  <c r="I487" i="4"/>
  <c r="C488" i="4"/>
  <c r="G488" i="4" s="1"/>
  <c r="H487" i="4"/>
</calcChain>
</file>

<file path=xl/sharedStrings.xml><?xml version="1.0" encoding="utf-8"?>
<sst xmlns="http://schemas.openxmlformats.org/spreadsheetml/2006/main" count="2112" uniqueCount="201">
  <si>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</si>
  <si>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</si>
  <si>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</si>
  <si>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</si>
  <si>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</si>
  <si>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</si>
  <si>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</si>
  <si>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</si>
  <si>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</si>
  <si>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</si>
  <si>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</si>
  <si>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</si>
  <si>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</si>
  <si>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</si>
  <si>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</si>
  <si>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</si>
  <si>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</si>
  <si>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</si>
  <si>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</si>
  <si>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</si>
  <si>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</si>
  <si>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</si>
  <si>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</si>
  <si>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</si>
  <si>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</si>
  <si>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</si>
  <si>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</si>
  <si>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</si>
  <si>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</si>
  <si>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</si>
  <si>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</si>
  <si>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</si>
  <si>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</si>
  <si>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</si>
  <si>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</si>
  <si>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</si>
  <si>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</si>
  <si>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</si>
  <si>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</si>
  <si>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</si>
  <si>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</si>
  <si>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</si>
  <si>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</si>
  <si>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</si>
  <si>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</si>
  <si>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</si>
  <si>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</si>
  <si>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</si>
  <si>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</si>
  <si>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</si>
  <si>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</si>
  <si>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</si>
  <si>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</si>
  <si>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</si>
  <si>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</si>
  <si>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</si>
  <si>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</si>
  <si>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</si>
  <si>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</si>
  <si>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</si>
  <si>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</si>
  <si>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</si>
  <si>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</si>
  <si>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</si>
  <si>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</si>
  <si>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</si>
  <si>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</si>
  <si>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</si>
  <si>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</si>
  <si>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</si>
  <si>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</si>
  <si>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</si>
  <si>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SVAR KOLEJNIC (STEJNÉHO TVARU) 60 E2, R 65 JEDNOTLIVĚ</t>
  </si>
  <si>
    <t>SVAR KOLEJNIC (STEJNÉHO TVARU) 60 E2, R 65 SPOJITĚ</t>
  </si>
  <si>
    <t>Zřízení bezsykové koleje v koleji</t>
  </si>
  <si>
    <t>ŘEZÁNÍ KOLEJNIC BEZ OHLEDU NA TVAR</t>
  </si>
  <si>
    <t>SMĚROVÉ A VÝŠKOVÉ VYROVNÁNÍ KOLEJE NA PRAŽCÍCH BETONOVÝCH DO 0,05 M</t>
  </si>
  <si>
    <t>PŘECHODOVÁ KOLEJNICE 49 E1/60 E2</t>
  </si>
  <si>
    <t>KILOMETROVNÍK</t>
  </si>
  <si>
    <t>HEKTOMETROVNÍK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</si>
  <si>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</si>
  <si>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</si>
  <si>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</si>
  <si>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</si>
  <si>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</si>
  <si>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</si>
  <si>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</si>
  <si>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</si>
  <si>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</si>
  <si>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</si>
  <si>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</si>
  <si>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</si>
  <si>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</si>
  <si>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</si>
  <si>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</si>
  <si>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</si>
  <si>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</si>
  <si>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</si>
  <si>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</si>
  <si>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</si>
  <si>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</si>
  <si>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</si>
  <si>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</si>
  <si>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</si>
  <si>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</si>
  <si>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</si>
  <si>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</si>
  <si>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</si>
  <si>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</si>
  <si>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</si>
  <si>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</si>
  <si>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</si>
  <si>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</si>
  <si>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</si>
  <si>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</si>
  <si>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</si>
  <si>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</si>
  <si>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</si>
  <si>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</si>
  <si>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</si>
  <si>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</si>
  <si>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</si>
  <si>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</si>
  <si>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</si>
  <si>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</si>
  <si>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</si>
  <si>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</si>
  <si>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</si>
  <si>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</si>
  <si>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</si>
  <si>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</si>
  <si>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</si>
  <si>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</si>
  <si>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</si>
  <si>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POPLATKY ZA LIKVIDACŮ ODPADŮ NEBEZPEČNÝCH - 17 02 04*  ŽELEZNIČNÍ PRAŽCE DŘEVĚNÉ</t>
  </si>
  <si>
    <t>5284D2</t>
  </si>
  <si>
    <t>KOLEJ 49 E1, ZVLÁŠTNÍ (ATYPICKÉ) ROZDĚLENÍ, BEZSTYKOVÁ, MOSTNICE. DŘ., UP. PRUŽNÉ</t>
  </si>
  <si>
    <t>SVAR KOLEJNIC (STEJNÉHO TVARU) 49 E1, T SPOJITĚ</t>
  </si>
  <si>
    <t>POJISTNÉ ÚHELNÍKY V KOLEJÍCH NA MOSTECH</t>
  </si>
  <si>
    <t>SMĚROVÉ A VÝŠKOVÉ VYROVNÁNÍ VÝHYBKOVÉ KONSTRUKCE NA PRAŽCÍCH DŘEVĚNÝCH DO 0,05 M</t>
  </si>
  <si>
    <t>RYCHLOSTNÍK N - TABULE</t>
  </si>
  <si>
    <t>RYCHLOSTNÍK "3" - TERČ</t>
  </si>
  <si>
    <t>PŘEDVĚSTNÍK N - TROJÚHELNÍKOVÝ ŠTÍT</t>
  </si>
  <si>
    <t>NÁVĚST "ZKRÁCENÁ VZDÁLENOST"</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</si>
  <si>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</si>
  <si>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</si>
  <si>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9659RR</t>
  </si>
  <si>
    <t>Demontáž pojistných úhelníků</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</si>
  <si>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</si>
  <si>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úpravu plochy mezi kolejnicemi včetně případných zásahů do stávajících konstrukcí– dodávku a montáž pojistných úhelníků– ochranný nátěr– příplatky za ztížené podmínky při práci v koleji, např. překážky po stranách koleje, práci v tunelu apod.2. Položka neobsahuje: X3. Způsob měření: Měří se metr délkový.</t>
  </si>
  <si>
    <t>Demontáž pojistných úhelníků + odvoz</t>
  </si>
  <si>
    <t>Káceníkřovin a stromů do průměru 100mm, doprava dřevin bez ohledu na vzdálenost, spálení na hromadách nebo štěpkování</t>
  </si>
  <si>
    <r>
      <t>Demontáž kolejí na betonových pražcích. 455 m rozdělení "d", hmotnost pražce á 272kg. 455*1,64*0,272=</t>
    </r>
    <r>
      <rPr>
        <b/>
        <sz val="8"/>
        <color theme="1"/>
        <rFont val="MS Sans Serif"/>
        <family val="2"/>
        <charset val="238"/>
      </rPr>
      <t>202,9664</t>
    </r>
  </si>
  <si>
    <r>
      <t>Kilometrovník + hektometrovník + zajišťovací značky 1*0,397+8*0,157+61*0,068=</t>
    </r>
    <r>
      <rPr>
        <b/>
        <sz val="8"/>
        <color theme="1"/>
        <rFont val="MS Sans Serif"/>
        <family val="2"/>
        <charset val="238"/>
      </rPr>
      <t>5,8010</t>
    </r>
  </si>
  <si>
    <r>
      <t>(529/250*2)-0,2320=</t>
    </r>
    <r>
      <rPr>
        <b/>
        <sz val="7.5"/>
        <color theme="1"/>
        <rFont val="MS Sans Serif"/>
        <family val="2"/>
        <charset val="238"/>
      </rPr>
      <t>4,0000</t>
    </r>
  </si>
  <si>
    <r>
      <t>459/75*2+4*2-0,24=</t>
    </r>
    <r>
      <rPr>
        <b/>
        <sz val="7.5"/>
        <color theme="1"/>
        <rFont val="MS Sans Serif"/>
        <family val="2"/>
        <charset val="238"/>
      </rPr>
      <t>20,0000</t>
    </r>
  </si>
  <si>
    <r>
      <t>Zřízení bezstykové koleje podle tabulky montáže kolejí + výběhy do starého stavu 459+13+57+384+(4*50)=</t>
    </r>
    <r>
      <rPr>
        <b/>
        <sz val="8"/>
        <color theme="1"/>
        <rFont val="MS Sans Serif"/>
        <family val="2"/>
        <charset val="238"/>
      </rPr>
      <t>1113,0000</t>
    </r>
  </si>
  <si>
    <r>
      <t>Řezání kolejnic při vkládání LIS a přechodových kolejnic 6*4+4*4=</t>
    </r>
    <r>
      <rPr>
        <b/>
        <sz val="8"/>
        <color theme="1"/>
        <rFont val="MS Sans Serif"/>
        <family val="2"/>
        <charset val="238"/>
      </rPr>
      <t>40,0000</t>
    </r>
  </si>
  <si>
    <r>
      <t>Přechodové kolejnice 2 páry á 12,5m 2*2=</t>
    </r>
    <r>
      <rPr>
        <b/>
        <sz val="8"/>
        <color theme="1"/>
        <rFont val="MS Sans Serif"/>
        <family val="2"/>
        <charset val="238"/>
      </rPr>
      <t>4,0000</t>
    </r>
  </si>
  <si>
    <r>
      <t>52,490+53,695=</t>
    </r>
    <r>
      <rPr>
        <b/>
        <sz val="8"/>
        <color theme="1"/>
        <rFont val="MS Sans Serif"/>
        <family val="2"/>
        <charset val="238"/>
      </rPr>
      <t>106,1850</t>
    </r>
  </si>
  <si>
    <r>
      <t>Směrová a výšková úprava výhybky + propracování 66*2=</t>
    </r>
    <r>
      <rPr>
        <b/>
        <sz val="8"/>
        <color theme="1"/>
        <rFont val="MS Sans Serif"/>
        <family val="2"/>
        <charset val="238"/>
      </rPr>
      <t>132,0000</t>
    </r>
  </si>
  <si>
    <r>
      <t>10=</t>
    </r>
    <r>
      <rPr>
        <b/>
        <sz val="8"/>
        <color theme="1"/>
        <rFont val="MS Sans Serif"/>
        <family val="2"/>
        <charset val="238"/>
      </rPr>
      <t>10,0000</t>
    </r>
  </si>
  <si>
    <r>
      <t>11=</t>
    </r>
    <r>
      <rPr>
        <b/>
        <sz val="8"/>
        <color theme="1"/>
        <rFont val="MS Sans Serif"/>
        <family val="2"/>
        <charset val="238"/>
      </rPr>
      <t>11,0000</t>
    </r>
  </si>
  <si>
    <r>
      <t>2=</t>
    </r>
    <r>
      <rPr>
        <b/>
        <sz val="8"/>
        <color theme="1"/>
        <rFont val="MS Sans Serif"/>
        <family val="2"/>
        <charset val="238"/>
      </rPr>
      <t>2,0000</t>
    </r>
  </si>
  <si>
    <r>
      <t>1=</t>
    </r>
    <r>
      <rPr>
        <b/>
        <sz val="8"/>
        <color theme="1"/>
        <rFont val="MS Sans Serif"/>
        <family val="2"/>
        <charset val="238"/>
      </rPr>
      <t>1,0000</t>
    </r>
  </si>
  <si>
    <r>
      <t>Demontáž kolejí na betonových pražcích. 455 m rozdělení "d", hmotnost pražce á 272kg. Vzdálenost 25km. 455*1,64*0,272*25=</t>
    </r>
    <r>
      <rPr>
        <b/>
        <sz val="8"/>
        <color theme="1"/>
        <rFont val="MS Sans Serif"/>
        <family val="2"/>
        <charset val="238"/>
      </rPr>
      <t>5074,1600</t>
    </r>
  </si>
  <si>
    <r>
      <t>Kilometrovník + hektometrovník x vzdálenost (1*0,397+8*0,157)*25=</t>
    </r>
    <r>
      <rPr>
        <b/>
        <sz val="8"/>
        <color theme="1"/>
        <rFont val="MS Sans Serif"/>
        <family val="2"/>
        <charset val="238"/>
      </rPr>
      <t>41,3250</t>
    </r>
  </si>
  <si>
    <r>
      <t>7*0,050*25=</t>
    </r>
    <r>
      <rPr>
        <b/>
        <sz val="8"/>
        <color theme="1"/>
        <rFont val="MS Sans Serif"/>
        <family val="2"/>
        <charset val="238"/>
      </rPr>
      <t>8,7500</t>
    </r>
  </si>
  <si>
    <r>
      <t>22=</t>
    </r>
    <r>
      <rPr>
        <b/>
        <sz val="8"/>
        <color theme="1"/>
        <rFont val="MS Sans Serif"/>
        <family val="2"/>
        <charset val="238"/>
      </rPr>
      <t>22,0000</t>
    </r>
  </si>
  <si>
    <r>
      <t>22*0,068*25=</t>
    </r>
    <r>
      <rPr>
        <b/>
        <sz val="8"/>
        <color theme="1"/>
        <rFont val="MS Sans Serif"/>
        <family val="2"/>
        <charset val="238"/>
      </rPr>
      <t>37,4000</t>
    </r>
  </si>
  <si>
    <r>
      <t>čištění a reprofilace příkopů 424,44*1,85=</t>
    </r>
    <r>
      <rPr>
        <b/>
        <sz val="8"/>
        <color theme="1"/>
        <rFont val="MS Sans Serif"/>
        <family val="2"/>
        <charset val="238"/>
      </rPr>
      <t>785,2140</t>
    </r>
  </si>
  <si>
    <r>
      <t>Reprofilace příkopů + odstranění nánosů příkopů 424,44=</t>
    </r>
    <r>
      <rPr>
        <b/>
        <sz val="8"/>
        <color theme="1"/>
        <rFont val="MS Sans Serif"/>
        <family val="2"/>
        <charset val="238"/>
      </rPr>
      <t>424,4400</t>
    </r>
  </si>
  <si>
    <r>
      <t>Naložení a odvoz odpadu z čištění příkopů 424,44=</t>
    </r>
    <r>
      <rPr>
        <b/>
        <sz val="8"/>
        <color theme="1"/>
        <rFont val="MS Sans Serif"/>
        <family val="2"/>
        <charset val="238"/>
      </rPr>
      <t>424,4400</t>
    </r>
  </si>
  <si>
    <r>
      <t>Celkem 30km. 30 - 20 x m3. 10*424,44=</t>
    </r>
    <r>
      <rPr>
        <b/>
        <sz val="8"/>
        <color theme="1"/>
        <rFont val="MS Sans Serif"/>
        <family val="2"/>
        <charset val="238"/>
      </rPr>
      <t>4244,4000</t>
    </r>
  </si>
  <si>
    <r>
      <t>4080/100=</t>
    </r>
    <r>
      <rPr>
        <b/>
        <sz val="8"/>
        <color theme="1"/>
        <rFont val="MS Sans Serif"/>
        <family val="2"/>
        <charset val="238"/>
      </rPr>
      <t>40,8000</t>
    </r>
  </si>
  <si>
    <t>SO 06-11-01</t>
  </si>
  <si>
    <t>Březno u Chomutova - Droužkovice, železniční svršek a spodek</t>
  </si>
  <si>
    <t>13=13</t>
  </si>
  <si>
    <r>
      <t>8=8</t>
    </r>
    <r>
      <rPr>
        <b/>
        <sz val="8"/>
        <color theme="1"/>
        <rFont val="MS Sans Serif"/>
        <family val="2"/>
        <charset val="238"/>
      </rPr>
      <t>,0000</t>
    </r>
  </si>
  <si>
    <t>PŘEDVĚSTNÍK "3" - TERČ</t>
  </si>
  <si>
    <t>ks</t>
  </si>
  <si>
    <t>Pročištění štěrkového lože    480,926*2,4235=1165,5242</t>
  </si>
  <si>
    <t>Odpad z pročištění štěrkového lože    480,926*2,4235*0,3*1,85=646,8659</t>
  </si>
  <si>
    <t>Naložení a odvoz odpadu ze strojního čištění štěrkového lože     480,926*2,4235*0,3=349,6572</t>
  </si>
  <si>
    <t>Celkem 30km. 30 - 20 x m3.  10*480,926*2,4235*0,3=3496,5725</t>
  </si>
  <si>
    <t>Dle tabulky montáží kolejí 33,93=33,9300</t>
  </si>
  <si>
    <t>Kolej 49 E1 dlouhé pasy, rozd. "u" bezstyková, pr. dř., up. pružné</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</si>
  <si>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</si>
  <si>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Dle tabulky montáží kolejí 56,643-33,930=22,7130</t>
  </si>
  <si>
    <t>propracování obnovovaných kolejí po určitém časovém období (určí správa Tratí) + směrové a výškové úpravy  (459+13+602)+602=1676,0000</t>
  </si>
  <si>
    <t>Doplnění štěrku po strojním čištění + doplnění štěrku na objem kolejového lože na betonových pražcích B91 + Doplnění štěrku při propracování koleje  + doplnění štěrku při směrových a výškových úpravách + doplnění štěrku ve výhybce  0,054m3/m   (480,926*2,4235*0,3)+(459*0,2175)+(1083,43*0,054)+(602,504*0,054)+(132*0,054)=547,6582</t>
  </si>
  <si>
    <t>Podle tabulky montáží kolejí 458,213</t>
  </si>
  <si>
    <t>507,5+59,856=567,3560</t>
  </si>
  <si>
    <t>Délka koleje na dřevěných pražcích x rozdělení x hmotnost dřevěného pražce x vzdálenost   567,356*1,64*0,1*40=3721,8554</t>
  </si>
  <si>
    <t>Délka koleje na dřevěných pražcích x rozdělení x hmotnost dřevěného pražce + hmotnost pražců z výhybek   567,356*1,64*0,1+40,62=133,6664</t>
  </si>
  <si>
    <t>(Délka demontované koleje na betonových pražcích+dřevěných pražcích x rozdělení x 2 x hmotnost PE podložky   (455+567,356)*1,64*2*0,00009=0,3018</t>
  </si>
  <si>
    <t>(Délka demontované koleje na betonových pražcích + dřevěných pražcích x rozdělení x 2 x hmotnost pryžové podložky   (455+567,356)*1,64*2*0,000163=0,5466</t>
  </si>
  <si>
    <t>53I310</t>
  </si>
  <si>
    <t>DILATAČNÍ ZAŘÍZENÍ 60 E2 (R 65) NA PRAŽCÍCH DŘEVĚNÝCH DO 100 MM</t>
  </si>
  <si>
    <t>kus</t>
  </si>
  <si>
    <t>1. Položka obsahuje:– dodávku a osazení dilatačního zařízení z kolejnic na mostech– dodávku a montáž podložek a pražců do úseku v kolejovém loži včetně pražce na závěrné zídce opěry– defektoskopickou zkoušku dilatačního zařízení2. Položka neobsahuje: X3. Způsob měření:Udává se počet kusů kompletní konstrukce nebo práce.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</si>
</sst>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0000"/>
    <numFmt numFmtId="165" formatCode="0.000"/>
    <numFmt numFmtId="166" formatCode="#,##0.000"/>
    <numFmt numFmtId="167" formatCode="#,##0.0000"/>
    <numFmt numFmtId="168" formatCode="000"/>
    <numFmt numFmtId="169" formatCode="##0.0000"/>
    <numFmt numFmtId="170" formatCode="###,000.00"/>
    <numFmt numFmtId="171" formatCode="##0.00"/>
    <numFmt numFmtId="172" formatCode="#,000.00"/>
    <numFmt numFmtId="173" formatCode="#0.00"/>
    <numFmt numFmtId="174" formatCode="##,000.00"/>
    <numFmt numFmtId="175" formatCode="00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42">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0" fontId="30" fillId="0" borderId="0" xfId="0" applyNumberFormat="1" applyFont="1" applyFill="1" applyAlignment="1"/>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69"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32" fillId="2" borderId="23" xfId="2" applyNumberFormat="1" applyFont="1" applyFill="1" applyBorder="1" applyAlignment="1" applyProtection="1">
      <alignment vertical="center"/>
      <protection locked="0"/>
    </xf>
    <xf numFmtId="173"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45" fillId="0" borderId="0" xfId="0" applyFont="1" applyFill="1" applyAlignment="1">
      <alignment horizontal="left" vertical="top"/>
    </xf>
    <xf numFmtId="49" fontId="41" fillId="0" borderId="0" xfId="0" applyNumberFormat="1" applyFont="1" applyAlignment="1"/>
    <xf numFmtId="49" fontId="46" fillId="0" borderId="0" xfId="0" applyNumberFormat="1" applyFont="1" applyAlignment="1"/>
    <xf numFmtId="175" fontId="30" fillId="0" borderId="23" xfId="0" applyNumberFormat="1" applyFont="1" applyFill="1" applyBorder="1" applyAlignment="1">
      <alignment horizontal="center"/>
    </xf>
    <xf numFmtId="169" fontId="30" fillId="0" borderId="0" xfId="0" applyNumberFormat="1" applyFont="1" applyFill="1" applyAlignment="1"/>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7"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093"/>
  <sheetViews>
    <sheetView showGridLines="0" tabSelected="1" view="pageBreakPreview" zoomScaleSheetLayoutView="100" workbookViewId="0">
      <pane xSplit="2" ySplit="10" topLeftCell="C53" activePane="bottomRight" state="frozen"/>
      <selection pane="topRight" activeCell="C1" sqref="C1"/>
      <selection pane="bottomLeft" activeCell="A11" sqref="A11"/>
      <selection pane="bottomRight" activeCell="K1" sqref="K1"/>
    </sheetView>
  </sheetViews>
  <sheetFormatPr defaultRowHeight="12.75" x14ac:dyDescent="0.2"/>
  <cols>
    <col min="1" max="1" width="4.28515625" style="3" customWidth="1"/>
    <col min="2" max="2" width="16.14062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3" t="s">
        <v>1</v>
      </c>
      <c r="B1" s="254"/>
      <c r="C1" s="254"/>
      <c r="D1" s="255"/>
      <c r="E1" s="247"/>
      <c r="F1" s="248"/>
      <c r="G1" s="249"/>
      <c r="H1" s="250" t="s">
        <v>27</v>
      </c>
      <c r="I1" s="315" t="s">
        <v>28</v>
      </c>
      <c r="J1" s="317"/>
      <c r="K1" s="341">
        <f>ROUND(SUM(K11:K67)-K57-K67,0)</f>
        <v>0</v>
      </c>
      <c r="L1" s="268"/>
      <c r="M1" s="30"/>
      <c r="N1" s="93" t="s">
        <v>41</v>
      </c>
      <c r="O1" s="94">
        <v>1</v>
      </c>
      <c r="P1" s="81">
        <f>K1/O1</f>
        <v>0</v>
      </c>
      <c r="Q1" s="63" t="s">
        <v>34</v>
      </c>
      <c r="U1" s="315" t="s">
        <v>28</v>
      </c>
      <c r="V1" s="316"/>
      <c r="W1" s="315" t="s">
        <v>29</v>
      </c>
      <c r="X1" s="316"/>
      <c r="Y1" s="315" t="s">
        <v>30</v>
      </c>
      <c r="Z1" s="316"/>
    </row>
    <row r="2" spans="1:26" ht="25.5" customHeight="1" thickTop="1" thickBot="1" x14ac:dyDescent="0.25">
      <c r="A2" s="256"/>
      <c r="B2" s="257"/>
      <c r="C2" s="67" t="s">
        <v>43</v>
      </c>
      <c r="D2" s="258"/>
      <c r="E2" s="251"/>
      <c r="F2" s="252"/>
      <c r="G2" s="245"/>
      <c r="H2" s="245"/>
      <c r="I2" s="245"/>
      <c r="J2" s="246"/>
      <c r="K2" s="96" t="s">
        <v>0</v>
      </c>
      <c r="L2" s="269"/>
      <c r="M2" s="31"/>
      <c r="N2" s="77" t="s">
        <v>38</v>
      </c>
      <c r="O2" s="78" t="s">
        <v>39</v>
      </c>
      <c r="P2" s="79" t="s">
        <v>40</v>
      </c>
      <c r="Q2" s="58"/>
    </row>
    <row r="3" spans="1:26" x14ac:dyDescent="0.2">
      <c r="A3" s="259" t="s">
        <v>7</v>
      </c>
      <c r="B3" s="254"/>
      <c r="C3" s="47" t="s">
        <v>56</v>
      </c>
      <c r="D3" s="249"/>
      <c r="E3" s="247"/>
      <c r="F3" s="248"/>
      <c r="G3" s="249"/>
      <c r="H3" s="249"/>
      <c r="I3" s="16" t="s">
        <v>8</v>
      </c>
      <c r="J3" s="95" t="s">
        <v>57</v>
      </c>
      <c r="K3" s="266"/>
      <c r="L3" s="270"/>
      <c r="N3" s="24"/>
      <c r="Q3" s="61" t="s">
        <v>36</v>
      </c>
      <c r="R3" s="24"/>
      <c r="S3" s="24"/>
      <c r="U3" s="273">
        <f ca="1">TODAY()</f>
        <v>42220</v>
      </c>
    </row>
    <row r="4" spans="1:26" ht="45" customHeight="1" x14ac:dyDescent="0.2">
      <c r="A4" s="260" t="s">
        <v>4</v>
      </c>
      <c r="B4" s="261"/>
      <c r="C4" s="76" t="s">
        <v>176</v>
      </c>
      <c r="D4" s="68" t="s">
        <v>55</v>
      </c>
      <c r="E4" s="70"/>
      <c r="F4" s="264"/>
      <c r="G4" s="265"/>
      <c r="H4" s="265"/>
      <c r="I4" s="59" t="s">
        <v>5</v>
      </c>
      <c r="J4" s="66" t="s">
        <v>175</v>
      </c>
      <c r="K4" s="267"/>
      <c r="L4" s="64"/>
      <c r="M4" s="60"/>
      <c r="N4" s="58"/>
      <c r="O4" s="65"/>
      <c r="P4" s="58"/>
      <c r="Q4" s="61" t="s">
        <v>33</v>
      </c>
      <c r="R4" s="24"/>
      <c r="S4" s="24"/>
      <c r="U4" s="80"/>
    </row>
    <row r="5" spans="1:26" ht="13.5" thickBot="1" x14ac:dyDescent="0.25">
      <c r="A5" s="262" t="s">
        <v>9</v>
      </c>
      <c r="B5" s="263"/>
      <c r="C5" s="19">
        <v>41919</v>
      </c>
      <c r="D5" s="249"/>
      <c r="E5" s="247"/>
      <c r="F5" s="248"/>
      <c r="G5" s="249"/>
      <c r="H5" s="249"/>
      <c r="I5" s="17" t="s">
        <v>10</v>
      </c>
      <c r="J5" s="18"/>
      <c r="K5" s="19"/>
      <c r="L5" s="52"/>
      <c r="M5" s="330"/>
      <c r="N5" s="330"/>
      <c r="O5" s="330"/>
      <c r="Q5" s="61" t="s">
        <v>37</v>
      </c>
      <c r="R5" s="24"/>
      <c r="S5" s="24"/>
    </row>
    <row r="6" spans="1:26" ht="32.25" customHeight="1" x14ac:dyDescent="0.2">
      <c r="A6" s="5" t="s">
        <v>11</v>
      </c>
      <c r="B6" s="41"/>
      <c r="C6" s="41"/>
      <c r="D6" s="6"/>
      <c r="E6" s="83"/>
      <c r="F6" s="11"/>
      <c r="G6" s="6"/>
      <c r="H6" s="323" t="s">
        <v>12</v>
      </c>
      <c r="I6" s="324"/>
      <c r="J6" s="324"/>
      <c r="K6" s="325"/>
      <c r="L6" s="53"/>
      <c r="M6" s="321" t="s">
        <v>2</v>
      </c>
      <c r="N6" s="321" t="s">
        <v>3</v>
      </c>
      <c r="O6" s="318" t="s">
        <v>31</v>
      </c>
      <c r="P6" s="318" t="s">
        <v>35</v>
      </c>
      <c r="Q6" s="61" t="s">
        <v>32</v>
      </c>
      <c r="R6" s="62"/>
      <c r="S6" s="24"/>
    </row>
    <row r="7" spans="1:26" x14ac:dyDescent="0.2">
      <c r="A7" s="7" t="s">
        <v>13</v>
      </c>
      <c r="B7" s="42" t="s">
        <v>14</v>
      </c>
      <c r="C7" s="46"/>
      <c r="D7" s="8" t="s">
        <v>15</v>
      </c>
      <c r="E7" s="84"/>
      <c r="F7" s="12" t="s">
        <v>16</v>
      </c>
      <c r="G7" s="8" t="s">
        <v>17</v>
      </c>
      <c r="H7" s="37" t="s">
        <v>18</v>
      </c>
      <c r="I7" s="13"/>
      <c r="J7" s="326" t="s">
        <v>19</v>
      </c>
      <c r="K7" s="327"/>
      <c r="L7" s="54"/>
      <c r="M7" s="322"/>
      <c r="N7" s="322"/>
      <c r="O7" s="328"/>
      <c r="P7" s="319"/>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22"/>
      <c r="N8" s="322"/>
      <c r="O8" s="329"/>
      <c r="P8" s="320"/>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109</v>
      </c>
      <c r="B11" s="223" t="s">
        <v>109</v>
      </c>
      <c r="C11" s="243" t="s">
        <v>58</v>
      </c>
      <c r="D11" s="224"/>
      <c r="E11" s="225" t="s">
        <v>42</v>
      </c>
      <c r="F11" s="225"/>
      <c r="G11" s="226"/>
      <c r="H11" s="227"/>
      <c r="I11" s="228"/>
      <c r="J11" s="229"/>
      <c r="K11" s="230"/>
      <c r="L11" s="271"/>
      <c r="M11" s="231"/>
      <c r="N11" s="232"/>
      <c r="O11" s="90"/>
      <c r="P11" s="72"/>
      <c r="R11" s="72">
        <f>LEN(C11)</f>
        <v>27</v>
      </c>
      <c r="S11" s="72"/>
    </row>
    <row r="12" spans="1:26" s="71" customFormat="1" ht="12.95" customHeight="1" x14ac:dyDescent="0.2">
      <c r="A12" s="282">
        <v>1</v>
      </c>
      <c r="B12" s="284">
        <v>3100</v>
      </c>
      <c r="C12" s="283" t="s">
        <v>60</v>
      </c>
      <c r="D12" s="284" t="s">
        <v>90</v>
      </c>
      <c r="E12" s="285">
        <v>1</v>
      </c>
      <c r="F12" s="236"/>
      <c r="G12" s="237"/>
      <c r="H12" s="238"/>
      <c r="I12" s="239"/>
      <c r="J12" s="277">
        <v>0</v>
      </c>
      <c r="K12" s="241">
        <f>ROUND(E12*J12,2)</f>
        <v>0</v>
      </c>
      <c r="L12" s="271"/>
      <c r="M12" s="231" t="s">
        <v>107</v>
      </c>
      <c r="N12" s="242" t="s">
        <v>108</v>
      </c>
      <c r="O12" s="310" t="s">
        <v>42</v>
      </c>
      <c r="P12" s="308"/>
      <c r="R12" s="72">
        <f t="shared" ref="R12:R68" si="0">LEN(C12)</f>
        <v>46</v>
      </c>
      <c r="S12" s="72"/>
    </row>
    <row r="13" spans="1:26" s="71" customFormat="1" ht="12.95" customHeight="1" x14ac:dyDescent="0.2">
      <c r="A13" s="282">
        <v>2</v>
      </c>
      <c r="B13" s="284">
        <v>2944</v>
      </c>
      <c r="C13" s="283" t="s">
        <v>61</v>
      </c>
      <c r="D13" s="284" t="s">
        <v>91</v>
      </c>
      <c r="E13" s="285">
        <v>1</v>
      </c>
      <c r="F13" s="236"/>
      <c r="G13" s="237"/>
      <c r="H13" s="238"/>
      <c r="I13" s="239"/>
      <c r="J13" s="277">
        <v>0</v>
      </c>
      <c r="K13" s="241">
        <f t="shared" ref="K13:K66" si="1">ROUND(E13*J13,2)</f>
        <v>0</v>
      </c>
      <c r="L13" s="271"/>
      <c r="M13" s="231" t="s">
        <v>107</v>
      </c>
      <c r="N13" s="242" t="s">
        <v>108</v>
      </c>
      <c r="O13" s="310" t="s">
        <v>42</v>
      </c>
      <c r="P13" s="98"/>
      <c r="R13" s="72">
        <f t="shared" si="0"/>
        <v>40</v>
      </c>
      <c r="S13" s="72"/>
    </row>
    <row r="14" spans="1:26" s="71" customFormat="1" ht="12.95" customHeight="1" x14ac:dyDescent="0.2">
      <c r="A14" s="282">
        <v>3</v>
      </c>
      <c r="B14" s="284">
        <v>15150</v>
      </c>
      <c r="C14" s="283" t="s">
        <v>62</v>
      </c>
      <c r="D14" s="284" t="s">
        <v>92</v>
      </c>
      <c r="E14" s="285">
        <v>646.86590000000001</v>
      </c>
      <c r="F14" s="236"/>
      <c r="G14" s="237"/>
      <c r="H14" s="238"/>
      <c r="I14" s="239"/>
      <c r="J14" s="278">
        <v>0</v>
      </c>
      <c r="K14" s="241">
        <f t="shared" si="1"/>
        <v>0</v>
      </c>
      <c r="L14" s="271"/>
      <c r="M14" s="231" t="s">
        <v>107</v>
      </c>
      <c r="N14" s="242" t="s">
        <v>108</v>
      </c>
      <c r="O14" s="310" t="s">
        <v>113</v>
      </c>
      <c r="P14" s="312" t="s">
        <v>182</v>
      </c>
      <c r="R14" s="72">
        <f t="shared" si="0"/>
        <v>130</v>
      </c>
      <c r="S14" s="72"/>
    </row>
    <row r="15" spans="1:26" s="71" customFormat="1" ht="12.95" customHeight="1" x14ac:dyDescent="0.2">
      <c r="A15" s="282">
        <v>4</v>
      </c>
      <c r="B15" s="284">
        <v>15210</v>
      </c>
      <c r="C15" s="283" t="s">
        <v>63</v>
      </c>
      <c r="D15" s="284" t="s">
        <v>92</v>
      </c>
      <c r="E15" s="285">
        <v>202.96639999999999</v>
      </c>
      <c r="F15" s="236"/>
      <c r="G15" s="237"/>
      <c r="H15" s="238"/>
      <c r="I15" s="239"/>
      <c r="J15" s="278">
        <v>0</v>
      </c>
      <c r="K15" s="241">
        <f t="shared" si="1"/>
        <v>0</v>
      </c>
      <c r="L15" s="271"/>
      <c r="M15" s="231" t="s">
        <v>107</v>
      </c>
      <c r="N15" s="242" t="s">
        <v>108</v>
      </c>
      <c r="O15" s="310" t="s">
        <v>113</v>
      </c>
      <c r="P15" s="312" t="s">
        <v>152</v>
      </c>
      <c r="R15" s="72">
        <f t="shared" si="0"/>
        <v>84</v>
      </c>
      <c r="S15" s="72"/>
    </row>
    <row r="16" spans="1:26" s="71" customFormat="1" ht="12.95" customHeight="1" x14ac:dyDescent="0.2">
      <c r="A16" s="282">
        <v>5</v>
      </c>
      <c r="B16" s="284">
        <v>15250</v>
      </c>
      <c r="C16" s="283" t="s">
        <v>64</v>
      </c>
      <c r="D16" s="284" t="s">
        <v>92</v>
      </c>
      <c r="E16" s="285">
        <v>0.30180000000000001</v>
      </c>
      <c r="F16" s="236"/>
      <c r="G16" s="237"/>
      <c r="H16" s="238"/>
      <c r="I16" s="239"/>
      <c r="J16" s="279">
        <v>0</v>
      </c>
      <c r="K16" s="241">
        <f t="shared" si="1"/>
        <v>0</v>
      </c>
      <c r="L16" s="271"/>
      <c r="M16" s="231" t="s">
        <v>107</v>
      </c>
      <c r="N16" s="242" t="s">
        <v>108</v>
      </c>
      <c r="O16" s="310" t="s">
        <v>113</v>
      </c>
      <c r="P16" s="312" t="s">
        <v>195</v>
      </c>
      <c r="R16" s="72">
        <f t="shared" si="0"/>
        <v>95</v>
      </c>
      <c r="S16" s="72"/>
    </row>
    <row r="17" spans="1:19" s="71" customFormat="1" ht="12.95" customHeight="1" x14ac:dyDescent="0.2">
      <c r="A17" s="282">
        <v>6</v>
      </c>
      <c r="B17" s="284">
        <v>15260</v>
      </c>
      <c r="C17" s="283" t="s">
        <v>65</v>
      </c>
      <c r="D17" s="284" t="s">
        <v>92</v>
      </c>
      <c r="E17" s="285">
        <v>0.54659999999999997</v>
      </c>
      <c r="F17" s="236"/>
      <c r="G17" s="237"/>
      <c r="H17" s="238"/>
      <c r="I17" s="239"/>
      <c r="J17" s="279">
        <v>0</v>
      </c>
      <c r="K17" s="241">
        <f t="shared" si="1"/>
        <v>0</v>
      </c>
      <c r="L17" s="271"/>
      <c r="M17" s="231" t="s">
        <v>107</v>
      </c>
      <c r="N17" s="242" t="s">
        <v>108</v>
      </c>
      <c r="O17" s="310" t="s">
        <v>113</v>
      </c>
      <c r="P17" s="312" t="s">
        <v>196</v>
      </c>
      <c r="R17" s="72">
        <f t="shared" si="0"/>
        <v>88</v>
      </c>
      <c r="S17" s="72"/>
    </row>
    <row r="18" spans="1:19" s="71" customFormat="1" ht="12.95" customHeight="1" x14ac:dyDescent="0.2">
      <c r="A18" s="282">
        <v>7</v>
      </c>
      <c r="B18" s="284">
        <v>15520</v>
      </c>
      <c r="C18" s="283" t="s">
        <v>134</v>
      </c>
      <c r="D18" s="284" t="s">
        <v>92</v>
      </c>
      <c r="E18" s="285">
        <v>133.66640000000001</v>
      </c>
      <c r="F18" s="236"/>
      <c r="G18" s="237"/>
      <c r="H18" s="238"/>
      <c r="I18" s="239"/>
      <c r="J18" s="279">
        <v>0</v>
      </c>
      <c r="K18" s="241">
        <f t="shared" si="1"/>
        <v>0</v>
      </c>
      <c r="L18" s="271"/>
      <c r="M18" s="231" t="s">
        <v>107</v>
      </c>
      <c r="N18" s="242" t="s">
        <v>108</v>
      </c>
      <c r="O18" s="310" t="s">
        <v>113</v>
      </c>
      <c r="P18" s="312" t="s">
        <v>194</v>
      </c>
      <c r="R18" s="72">
        <f t="shared" si="0"/>
        <v>80</v>
      </c>
      <c r="S18" s="72"/>
    </row>
    <row r="19" spans="1:19" s="71" customFormat="1" ht="12.95" customHeight="1" x14ac:dyDescent="0.2">
      <c r="A19" s="282">
        <v>8</v>
      </c>
      <c r="B19" s="284">
        <v>15140</v>
      </c>
      <c r="C19" s="283" t="s">
        <v>66</v>
      </c>
      <c r="D19" s="284" t="s">
        <v>92</v>
      </c>
      <c r="E19" s="285">
        <v>5.8010000000000002</v>
      </c>
      <c r="F19" s="236"/>
      <c r="G19" s="237"/>
      <c r="H19" s="238"/>
      <c r="I19" s="239"/>
      <c r="J19" s="278">
        <v>0</v>
      </c>
      <c r="K19" s="241">
        <f t="shared" si="1"/>
        <v>0</v>
      </c>
      <c r="L19" s="271"/>
      <c r="M19" s="231" t="s">
        <v>107</v>
      </c>
      <c r="N19" s="242" t="s">
        <v>108</v>
      </c>
      <c r="O19" s="310" t="s">
        <v>113</v>
      </c>
      <c r="P19" s="312" t="s">
        <v>153</v>
      </c>
      <c r="R19" s="72">
        <f t="shared" si="0"/>
        <v>93</v>
      </c>
      <c r="S19" s="72"/>
    </row>
    <row r="20" spans="1:19" s="71" customFormat="1" ht="12.95" customHeight="1" x14ac:dyDescent="0.2">
      <c r="A20" s="282">
        <v>9</v>
      </c>
      <c r="B20" s="284">
        <v>514000</v>
      </c>
      <c r="C20" s="283" t="s">
        <v>67</v>
      </c>
      <c r="D20" s="284" t="s">
        <v>93</v>
      </c>
      <c r="E20" s="285">
        <v>1165.5242000000001</v>
      </c>
      <c r="F20" s="236"/>
      <c r="G20" s="237"/>
      <c r="H20" s="238"/>
      <c r="I20" s="239"/>
      <c r="J20" s="278">
        <v>0</v>
      </c>
      <c r="K20" s="241">
        <f t="shared" si="1"/>
        <v>0</v>
      </c>
      <c r="L20" s="271"/>
      <c r="M20" s="231" t="s">
        <v>107</v>
      </c>
      <c r="N20" s="242" t="s">
        <v>108</v>
      </c>
      <c r="O20" s="310" t="s">
        <v>114</v>
      </c>
      <c r="P20" s="312" t="s">
        <v>181</v>
      </c>
      <c r="R20" s="72">
        <f t="shared" si="0"/>
        <v>26</v>
      </c>
      <c r="S20" s="72"/>
    </row>
    <row r="21" spans="1:19" s="71" customFormat="1" ht="12.95" customHeight="1" x14ac:dyDescent="0.2">
      <c r="A21" s="282">
        <v>10</v>
      </c>
      <c r="B21" s="284">
        <v>125738</v>
      </c>
      <c r="C21" s="283" t="s">
        <v>68</v>
      </c>
      <c r="D21" s="284" t="s">
        <v>94</v>
      </c>
      <c r="E21" s="285">
        <v>349.65719999999999</v>
      </c>
      <c r="F21" s="236"/>
      <c r="G21" s="237"/>
      <c r="H21" s="238"/>
      <c r="I21" s="239"/>
      <c r="J21" s="278">
        <v>0</v>
      </c>
      <c r="K21" s="241">
        <f t="shared" si="1"/>
        <v>0</v>
      </c>
      <c r="L21" s="271"/>
      <c r="M21" s="231" t="s">
        <v>107</v>
      </c>
      <c r="N21" s="242" t="s">
        <v>108</v>
      </c>
      <c r="O21" s="310" t="s">
        <v>115</v>
      </c>
      <c r="P21" s="312" t="s">
        <v>183</v>
      </c>
      <c r="R21" s="72">
        <f t="shared" si="0"/>
        <v>87</v>
      </c>
      <c r="S21" s="72"/>
    </row>
    <row r="22" spans="1:19" s="71" customFormat="1" ht="12.95" customHeight="1" x14ac:dyDescent="0.2">
      <c r="A22" s="282">
        <v>11</v>
      </c>
      <c r="B22" s="284">
        <v>125739</v>
      </c>
      <c r="C22" s="283" t="s">
        <v>69</v>
      </c>
      <c r="D22" s="284" t="s">
        <v>94</v>
      </c>
      <c r="E22" s="285">
        <v>3496.5725000000002</v>
      </c>
      <c r="F22" s="236"/>
      <c r="G22" s="237"/>
      <c r="H22" s="238"/>
      <c r="I22" s="239"/>
      <c r="J22" s="280">
        <v>0</v>
      </c>
      <c r="K22" s="241">
        <f t="shared" si="1"/>
        <v>0</v>
      </c>
      <c r="L22" s="271"/>
      <c r="M22" s="231" t="s">
        <v>107</v>
      </c>
      <c r="N22" s="242" t="s">
        <v>108</v>
      </c>
      <c r="O22" s="310" t="s">
        <v>116</v>
      </c>
      <c r="P22" s="312" t="s">
        <v>184</v>
      </c>
      <c r="R22" s="72">
        <f t="shared" si="0"/>
        <v>95</v>
      </c>
      <c r="S22" s="72"/>
    </row>
    <row r="23" spans="1:19" s="71" customFormat="1" ht="12.95" customHeight="1" x14ac:dyDescent="0.2">
      <c r="A23" s="282">
        <v>12</v>
      </c>
      <c r="B23" s="284">
        <v>513550</v>
      </c>
      <c r="C23" s="283" t="s">
        <v>70</v>
      </c>
      <c r="D23" s="284" t="s">
        <v>93</v>
      </c>
      <c r="E23" s="285">
        <v>547.65819999999997</v>
      </c>
      <c r="F23" s="236"/>
      <c r="G23" s="237"/>
      <c r="H23" s="238"/>
      <c r="I23" s="239"/>
      <c r="J23" s="279">
        <v>0</v>
      </c>
      <c r="K23" s="241">
        <f t="shared" si="1"/>
        <v>0</v>
      </c>
      <c r="L23" s="271"/>
      <c r="M23" s="231" t="s">
        <v>107</v>
      </c>
      <c r="N23" s="242" t="s">
        <v>108</v>
      </c>
      <c r="O23" s="310" t="s">
        <v>117</v>
      </c>
      <c r="P23" s="312" t="s">
        <v>190</v>
      </c>
      <c r="R23" s="72">
        <f t="shared" si="0"/>
        <v>60</v>
      </c>
      <c r="S23" s="72"/>
    </row>
    <row r="24" spans="1:19" s="71" customFormat="1" ht="12.95" customHeight="1" x14ac:dyDescent="0.2">
      <c r="A24" s="282">
        <v>13</v>
      </c>
      <c r="B24" s="284">
        <v>524352</v>
      </c>
      <c r="C24" s="283" t="s">
        <v>71</v>
      </c>
      <c r="D24" s="284" t="s">
        <v>95</v>
      </c>
      <c r="E24" s="285">
        <v>458.21300000000002</v>
      </c>
      <c r="F24" s="236"/>
      <c r="G24" s="237"/>
      <c r="H24" s="238"/>
      <c r="I24" s="239"/>
      <c r="J24" s="281">
        <v>0</v>
      </c>
      <c r="K24" s="241">
        <f t="shared" si="1"/>
        <v>0</v>
      </c>
      <c r="L24" s="271"/>
      <c r="M24" s="231" t="s">
        <v>107</v>
      </c>
      <c r="N24" s="242" t="s">
        <v>108</v>
      </c>
      <c r="O24" s="310" t="s">
        <v>118</v>
      </c>
      <c r="P24" s="312" t="s">
        <v>191</v>
      </c>
      <c r="R24" s="72">
        <f t="shared" si="0"/>
        <v>85</v>
      </c>
      <c r="S24" s="72"/>
    </row>
    <row r="25" spans="1:19" s="71" customFormat="1" ht="12.95" customHeight="1" x14ac:dyDescent="0.2">
      <c r="A25" s="282">
        <v>15</v>
      </c>
      <c r="B25" s="284" t="s">
        <v>135</v>
      </c>
      <c r="C25" s="283" t="s">
        <v>136</v>
      </c>
      <c r="D25" s="284" t="s">
        <v>95</v>
      </c>
      <c r="E25" s="285">
        <v>33.93</v>
      </c>
      <c r="F25" s="236"/>
      <c r="G25" s="237"/>
      <c r="H25" s="238"/>
      <c r="I25" s="239"/>
      <c r="J25" s="281">
        <v>0</v>
      </c>
      <c r="K25" s="241">
        <f t="shared" si="1"/>
        <v>0</v>
      </c>
      <c r="L25" s="271"/>
      <c r="M25" s="231" t="s">
        <v>107</v>
      </c>
      <c r="N25" s="242" t="s">
        <v>108</v>
      </c>
      <c r="O25" s="310" t="s">
        <v>148</v>
      </c>
      <c r="P25" s="312" t="s">
        <v>185</v>
      </c>
      <c r="R25" s="72">
        <f t="shared" si="0"/>
        <v>81</v>
      </c>
      <c r="S25" s="72"/>
    </row>
    <row r="26" spans="1:19" s="71" customFormat="1" ht="12.95" customHeight="1" x14ac:dyDescent="0.2">
      <c r="A26" s="282">
        <v>18</v>
      </c>
      <c r="B26" s="284">
        <v>545111</v>
      </c>
      <c r="C26" s="283" t="s">
        <v>72</v>
      </c>
      <c r="D26" s="284" t="s">
        <v>96</v>
      </c>
      <c r="E26" s="285">
        <v>4</v>
      </c>
      <c r="F26" s="236"/>
      <c r="G26" s="237"/>
      <c r="H26" s="238"/>
      <c r="I26" s="239"/>
      <c r="J26" s="281">
        <v>0</v>
      </c>
      <c r="K26" s="241">
        <f t="shared" si="1"/>
        <v>0</v>
      </c>
      <c r="L26" s="271"/>
      <c r="M26" s="231" t="s">
        <v>107</v>
      </c>
      <c r="N26" s="242" t="s">
        <v>108</v>
      </c>
      <c r="O26" s="310" t="s">
        <v>119</v>
      </c>
      <c r="P26" s="311" t="s">
        <v>154</v>
      </c>
      <c r="R26" s="72">
        <f t="shared" si="0"/>
        <v>53</v>
      </c>
      <c r="S26" s="72"/>
    </row>
    <row r="27" spans="1:19" s="71" customFormat="1" ht="12.95" customHeight="1" x14ac:dyDescent="0.2">
      <c r="A27" s="282">
        <v>19</v>
      </c>
      <c r="B27" s="284">
        <v>545112</v>
      </c>
      <c r="C27" s="283" t="s">
        <v>73</v>
      </c>
      <c r="D27" s="284" t="s">
        <v>96</v>
      </c>
      <c r="E27" s="285">
        <v>20</v>
      </c>
      <c r="F27" s="236"/>
      <c r="G27" s="237"/>
      <c r="H27" s="238"/>
      <c r="I27" s="239"/>
      <c r="J27" s="281">
        <v>0</v>
      </c>
      <c r="K27" s="241">
        <f t="shared" si="1"/>
        <v>0</v>
      </c>
      <c r="L27" s="271"/>
      <c r="M27" s="231" t="s">
        <v>107</v>
      </c>
      <c r="N27" s="242" t="s">
        <v>108</v>
      </c>
      <c r="O27" s="310" t="s">
        <v>119</v>
      </c>
      <c r="P27" s="311" t="s">
        <v>155</v>
      </c>
      <c r="R27" s="72">
        <f t="shared" si="0"/>
        <v>50</v>
      </c>
      <c r="S27" s="72"/>
    </row>
    <row r="28" spans="1:19" s="71" customFormat="1" ht="12.95" customHeight="1" x14ac:dyDescent="0.2">
      <c r="A28" s="282">
        <v>20</v>
      </c>
      <c r="B28" s="284">
        <v>545122</v>
      </c>
      <c r="C28" s="283" t="s">
        <v>137</v>
      </c>
      <c r="D28" s="284" t="s">
        <v>96</v>
      </c>
      <c r="E28" s="285">
        <v>12</v>
      </c>
      <c r="F28" s="236"/>
      <c r="G28" s="237"/>
      <c r="H28" s="238"/>
      <c r="I28" s="239"/>
      <c r="J28" s="281">
        <v>0</v>
      </c>
      <c r="K28" s="241">
        <f t="shared" si="1"/>
        <v>0</v>
      </c>
      <c r="L28" s="271"/>
      <c r="M28" s="231" t="s">
        <v>107</v>
      </c>
      <c r="N28" s="242" t="s">
        <v>108</v>
      </c>
      <c r="O28" s="310" t="s">
        <v>119</v>
      </c>
      <c r="P28" s="309"/>
      <c r="R28" s="72">
        <f t="shared" si="0"/>
        <v>47</v>
      </c>
      <c r="S28" s="72"/>
    </row>
    <row r="29" spans="1:19" s="71" customFormat="1" ht="12.95" customHeight="1" x14ac:dyDescent="0.2">
      <c r="A29" s="282">
        <v>21</v>
      </c>
      <c r="B29" s="284" t="s">
        <v>59</v>
      </c>
      <c r="C29" s="283" t="s">
        <v>74</v>
      </c>
      <c r="D29" s="284" t="s">
        <v>95</v>
      </c>
      <c r="E29" s="285">
        <v>1113</v>
      </c>
      <c r="F29" s="236"/>
      <c r="G29" s="237"/>
      <c r="H29" s="238"/>
      <c r="I29" s="239"/>
      <c r="J29" s="281">
        <v>0</v>
      </c>
      <c r="K29" s="241">
        <f t="shared" si="1"/>
        <v>0</v>
      </c>
      <c r="L29" s="271"/>
      <c r="M29" s="231" t="s">
        <v>107</v>
      </c>
      <c r="N29" s="242" t="s">
        <v>108</v>
      </c>
      <c r="O29" s="310" t="s">
        <v>120</v>
      </c>
      <c r="P29" s="312" t="s">
        <v>156</v>
      </c>
      <c r="R29" s="72">
        <f t="shared" si="0"/>
        <v>33</v>
      </c>
      <c r="S29" s="72"/>
    </row>
    <row r="30" spans="1:19" s="71" customFormat="1" ht="12.95" customHeight="1" x14ac:dyDescent="0.2">
      <c r="A30" s="282">
        <v>22</v>
      </c>
      <c r="B30" s="284">
        <v>549510</v>
      </c>
      <c r="C30" s="283" t="s">
        <v>75</v>
      </c>
      <c r="D30" s="284" t="s">
        <v>96</v>
      </c>
      <c r="E30" s="285">
        <v>40</v>
      </c>
      <c r="F30" s="236"/>
      <c r="G30" s="237"/>
      <c r="H30" s="238"/>
      <c r="I30" s="239"/>
      <c r="J30" s="281">
        <v>0</v>
      </c>
      <c r="K30" s="241">
        <f t="shared" si="1"/>
        <v>0</v>
      </c>
      <c r="L30" s="271"/>
      <c r="M30" s="231" t="s">
        <v>107</v>
      </c>
      <c r="N30" s="242" t="s">
        <v>108</v>
      </c>
      <c r="O30" s="310" t="s">
        <v>121</v>
      </c>
      <c r="P30" s="312" t="s">
        <v>157</v>
      </c>
      <c r="R30" s="72">
        <f t="shared" si="0"/>
        <v>34</v>
      </c>
      <c r="S30" s="72"/>
    </row>
    <row r="31" spans="1:19" s="71" customFormat="1" ht="12.95" customHeight="1" x14ac:dyDescent="0.2">
      <c r="A31" s="282">
        <v>23</v>
      </c>
      <c r="B31" s="284">
        <v>542121</v>
      </c>
      <c r="C31" s="283" t="s">
        <v>76</v>
      </c>
      <c r="D31" s="284" t="s">
        <v>95</v>
      </c>
      <c r="E31" s="285">
        <v>1676</v>
      </c>
      <c r="F31" s="236"/>
      <c r="G31" s="237"/>
      <c r="H31" s="238"/>
      <c r="I31" s="239"/>
      <c r="J31" s="281">
        <v>0</v>
      </c>
      <c r="K31" s="241">
        <f t="shared" si="1"/>
        <v>0</v>
      </c>
      <c r="L31" s="271"/>
      <c r="M31" s="231" t="s">
        <v>107</v>
      </c>
      <c r="N31" s="242" t="s">
        <v>108</v>
      </c>
      <c r="O31" s="310" t="s">
        <v>122</v>
      </c>
      <c r="P31" s="312" t="s">
        <v>189</v>
      </c>
      <c r="R31" s="72">
        <f t="shared" si="0"/>
        <v>67</v>
      </c>
      <c r="S31" s="72"/>
    </row>
    <row r="32" spans="1:19" s="71" customFormat="1" ht="12.95" customHeight="1" x14ac:dyDescent="0.2">
      <c r="A32" s="282">
        <v>24</v>
      </c>
      <c r="B32" s="284">
        <v>545210</v>
      </c>
      <c r="C32" s="283" t="s">
        <v>77</v>
      </c>
      <c r="D32" s="284" t="s">
        <v>96</v>
      </c>
      <c r="E32" s="285">
        <v>4</v>
      </c>
      <c r="F32" s="236"/>
      <c r="G32" s="237"/>
      <c r="H32" s="238"/>
      <c r="I32" s="239"/>
      <c r="J32" s="281">
        <v>0</v>
      </c>
      <c r="K32" s="241">
        <f t="shared" si="1"/>
        <v>0</v>
      </c>
      <c r="L32" s="271"/>
      <c r="M32" s="231" t="s">
        <v>107</v>
      </c>
      <c r="N32" s="242" t="s">
        <v>108</v>
      </c>
      <c r="O32" s="310" t="s">
        <v>123</v>
      </c>
      <c r="P32" s="312" t="s">
        <v>158</v>
      </c>
      <c r="R32" s="72">
        <f t="shared" si="0"/>
        <v>32</v>
      </c>
      <c r="S32" s="72"/>
    </row>
    <row r="33" spans="1:20" s="71" customFormat="1" ht="12.95" customHeight="1" x14ac:dyDescent="0.2">
      <c r="A33" s="282">
        <v>25</v>
      </c>
      <c r="B33" s="284">
        <v>549420</v>
      </c>
      <c r="C33" s="283" t="s">
        <v>138</v>
      </c>
      <c r="D33" s="284" t="s">
        <v>95</v>
      </c>
      <c r="E33" s="285">
        <v>106.185</v>
      </c>
      <c r="F33" s="236"/>
      <c r="G33" s="237"/>
      <c r="H33" s="238"/>
      <c r="I33" s="239"/>
      <c r="J33" s="281">
        <v>0</v>
      </c>
      <c r="K33" s="241">
        <f t="shared" si="1"/>
        <v>0</v>
      </c>
      <c r="L33" s="271"/>
      <c r="M33" s="231" t="s">
        <v>107</v>
      </c>
      <c r="N33" s="242" t="s">
        <v>108</v>
      </c>
      <c r="O33" s="310" t="s">
        <v>149</v>
      </c>
      <c r="P33" s="312" t="s">
        <v>159</v>
      </c>
      <c r="R33" s="72">
        <f t="shared" si="0"/>
        <v>39</v>
      </c>
      <c r="S33" s="72"/>
      <c r="T33" s="99"/>
    </row>
    <row r="34" spans="1:20" s="71" customFormat="1" ht="12.95" customHeight="1" x14ac:dyDescent="0.2">
      <c r="A34" s="282">
        <v>26</v>
      </c>
      <c r="B34" s="284">
        <v>542211</v>
      </c>
      <c r="C34" s="283" t="s">
        <v>139</v>
      </c>
      <c r="D34" s="284" t="s">
        <v>95</v>
      </c>
      <c r="E34" s="285">
        <v>132</v>
      </c>
      <c r="F34" s="236"/>
      <c r="G34" s="237"/>
      <c r="H34" s="238"/>
      <c r="I34" s="239"/>
      <c r="J34" s="281">
        <v>0</v>
      </c>
      <c r="K34" s="241">
        <f t="shared" si="1"/>
        <v>0</v>
      </c>
      <c r="L34" s="271"/>
      <c r="M34" s="231" t="s">
        <v>107</v>
      </c>
      <c r="N34" s="242" t="s">
        <v>108</v>
      </c>
      <c r="O34" s="310" t="s">
        <v>122</v>
      </c>
      <c r="P34" s="312" t="s">
        <v>160</v>
      </c>
      <c r="R34" s="72">
        <f t="shared" si="0"/>
        <v>80</v>
      </c>
      <c r="S34" s="72"/>
    </row>
    <row r="35" spans="1:20" s="71" customFormat="1" ht="12.95" customHeight="1" x14ac:dyDescent="0.2">
      <c r="A35" s="282">
        <v>27</v>
      </c>
      <c r="B35" s="284">
        <v>923111</v>
      </c>
      <c r="C35" s="283" t="s">
        <v>78</v>
      </c>
      <c r="D35" s="284" t="s">
        <v>96</v>
      </c>
      <c r="E35" s="285">
        <v>1</v>
      </c>
      <c r="F35" s="236"/>
      <c r="G35" s="237"/>
      <c r="H35" s="238"/>
      <c r="I35" s="239"/>
      <c r="J35" s="281">
        <v>0</v>
      </c>
      <c r="K35" s="241">
        <f t="shared" si="1"/>
        <v>0</v>
      </c>
      <c r="L35" s="271"/>
      <c r="M35" s="231" t="s">
        <v>107</v>
      </c>
      <c r="N35" s="242" t="s">
        <v>108</v>
      </c>
      <c r="O35" s="310" t="s">
        <v>124</v>
      </c>
      <c r="P35" s="309"/>
      <c r="R35" s="72">
        <f t="shared" si="0"/>
        <v>13</v>
      </c>
      <c r="S35" s="72"/>
    </row>
    <row r="36" spans="1:20" s="71" customFormat="1" ht="12.95" customHeight="1" x14ac:dyDescent="0.2">
      <c r="A36" s="282">
        <v>28</v>
      </c>
      <c r="B36" s="284">
        <v>923121</v>
      </c>
      <c r="C36" s="283" t="s">
        <v>79</v>
      </c>
      <c r="D36" s="284" t="s">
        <v>96</v>
      </c>
      <c r="E36" s="285">
        <v>10</v>
      </c>
      <c r="F36" s="236"/>
      <c r="G36" s="237"/>
      <c r="H36" s="238"/>
      <c r="I36" s="239"/>
      <c r="J36" s="281">
        <v>0</v>
      </c>
      <c r="K36" s="241">
        <f t="shared" si="1"/>
        <v>0</v>
      </c>
      <c r="L36" s="271"/>
      <c r="M36" s="231" t="s">
        <v>107</v>
      </c>
      <c r="N36" s="242" t="s">
        <v>108</v>
      </c>
      <c r="O36" s="310" t="s">
        <v>124</v>
      </c>
      <c r="P36" s="312" t="s">
        <v>161</v>
      </c>
      <c r="R36" s="72">
        <f t="shared" si="0"/>
        <v>14</v>
      </c>
      <c r="S36" s="72"/>
    </row>
    <row r="37" spans="1:20" s="71" customFormat="1" ht="15" customHeight="1" x14ac:dyDescent="0.2">
      <c r="A37" s="282">
        <v>29</v>
      </c>
      <c r="B37" s="284">
        <v>923821</v>
      </c>
      <c r="C37" s="283" t="s">
        <v>80</v>
      </c>
      <c r="D37" s="284" t="s">
        <v>96</v>
      </c>
      <c r="E37" s="285">
        <v>13</v>
      </c>
      <c r="F37" s="236"/>
      <c r="G37" s="237"/>
      <c r="H37" s="238"/>
      <c r="I37" s="239"/>
      <c r="J37" s="281">
        <v>0</v>
      </c>
      <c r="K37" s="241">
        <f t="shared" si="1"/>
        <v>0</v>
      </c>
      <c r="L37" s="271"/>
      <c r="M37" s="231" t="s">
        <v>107</v>
      </c>
      <c r="N37" s="242" t="s">
        <v>108</v>
      </c>
      <c r="O37" s="310" t="s">
        <v>126</v>
      </c>
      <c r="P37" s="312" t="s">
        <v>177</v>
      </c>
      <c r="R37" s="72">
        <f t="shared" si="0"/>
        <v>24</v>
      </c>
      <c r="S37" s="72"/>
    </row>
    <row r="38" spans="1:20" s="71" customFormat="1" ht="12.95" customHeight="1" x14ac:dyDescent="0.2">
      <c r="A38" s="282">
        <v>30</v>
      </c>
      <c r="B38" s="284">
        <v>923941</v>
      </c>
      <c r="C38" s="283" t="s">
        <v>81</v>
      </c>
      <c r="D38" s="284" t="s">
        <v>96</v>
      </c>
      <c r="E38" s="285">
        <v>22</v>
      </c>
      <c r="F38" s="236"/>
      <c r="G38" s="237"/>
      <c r="H38" s="238"/>
      <c r="I38" s="239"/>
      <c r="J38" s="281">
        <v>0</v>
      </c>
      <c r="K38" s="241">
        <f t="shared" si="1"/>
        <v>0</v>
      </c>
      <c r="L38" s="271"/>
      <c r="M38" s="231" t="s">
        <v>107</v>
      </c>
      <c r="N38" s="242" t="s">
        <v>108</v>
      </c>
      <c r="O38" s="310" t="s">
        <v>127</v>
      </c>
      <c r="P38" s="98"/>
      <c r="R38" s="72">
        <f t="shared" si="0"/>
        <v>57</v>
      </c>
      <c r="S38" s="72"/>
    </row>
    <row r="39" spans="1:20" s="71" customFormat="1" ht="12.95" customHeight="1" x14ac:dyDescent="0.2">
      <c r="A39" s="282">
        <v>31</v>
      </c>
      <c r="B39" s="284">
        <v>923341</v>
      </c>
      <c r="C39" s="283" t="s">
        <v>140</v>
      </c>
      <c r="D39" s="284" t="s">
        <v>96</v>
      </c>
      <c r="E39" s="285">
        <v>8</v>
      </c>
      <c r="F39" s="236"/>
      <c r="G39" s="237"/>
      <c r="H39" s="238"/>
      <c r="I39" s="239"/>
      <c r="J39" s="281">
        <v>0</v>
      </c>
      <c r="K39" s="241">
        <f t="shared" si="1"/>
        <v>0</v>
      </c>
      <c r="L39" s="271"/>
      <c r="M39" s="231" t="s">
        <v>107</v>
      </c>
      <c r="N39" s="242" t="s">
        <v>108</v>
      </c>
      <c r="O39" s="310" t="s">
        <v>125</v>
      </c>
      <c r="P39" s="312" t="s">
        <v>178</v>
      </c>
      <c r="R39" s="72">
        <f t="shared" si="0"/>
        <v>22</v>
      </c>
      <c r="S39" s="72"/>
    </row>
    <row r="40" spans="1:20" s="71" customFormat="1" ht="12.95" customHeight="1" x14ac:dyDescent="0.2">
      <c r="A40" s="282">
        <v>32</v>
      </c>
      <c r="B40" s="284">
        <v>923361</v>
      </c>
      <c r="C40" s="283" t="s">
        <v>141</v>
      </c>
      <c r="D40" s="284" t="s">
        <v>96</v>
      </c>
      <c r="E40" s="285">
        <v>2</v>
      </c>
      <c r="F40" s="236"/>
      <c r="G40" s="237"/>
      <c r="H40" s="238"/>
      <c r="I40" s="239"/>
      <c r="J40" s="281">
        <v>0</v>
      </c>
      <c r="K40" s="241">
        <f t="shared" si="1"/>
        <v>0</v>
      </c>
      <c r="L40" s="271"/>
      <c r="M40" s="231" t="s">
        <v>107</v>
      </c>
      <c r="N40" s="242" t="s">
        <v>108</v>
      </c>
      <c r="O40" s="310" t="s">
        <v>125</v>
      </c>
      <c r="P40" s="312" t="s">
        <v>163</v>
      </c>
      <c r="R40" s="72">
        <f t="shared" si="0"/>
        <v>22</v>
      </c>
      <c r="S40" s="72"/>
    </row>
    <row r="41" spans="1:20" s="71" customFormat="1" ht="12.95" customHeight="1" x14ac:dyDescent="0.2">
      <c r="A41" s="282">
        <v>33</v>
      </c>
      <c r="B41" s="284">
        <v>923311</v>
      </c>
      <c r="C41" s="283" t="s">
        <v>142</v>
      </c>
      <c r="D41" s="284" t="s">
        <v>96</v>
      </c>
      <c r="E41" s="285">
        <v>2</v>
      </c>
      <c r="F41" s="236"/>
      <c r="G41" s="237"/>
      <c r="H41" s="238"/>
      <c r="I41" s="239"/>
      <c r="J41" s="281">
        <v>0</v>
      </c>
      <c r="K41" s="241">
        <f t="shared" si="1"/>
        <v>0</v>
      </c>
      <c r="L41" s="271"/>
      <c r="M41" s="231" t="s">
        <v>107</v>
      </c>
      <c r="N41" s="242" t="s">
        <v>108</v>
      </c>
      <c r="O41" s="310" t="s">
        <v>125</v>
      </c>
      <c r="P41" s="312" t="s">
        <v>163</v>
      </c>
      <c r="R41" s="72"/>
      <c r="S41" s="72"/>
    </row>
    <row r="42" spans="1:20" s="71" customFormat="1" ht="12.95" customHeight="1" x14ac:dyDescent="0.2">
      <c r="A42" s="282">
        <v>34</v>
      </c>
      <c r="B42" s="284">
        <v>923451</v>
      </c>
      <c r="C42" s="283" t="s">
        <v>143</v>
      </c>
      <c r="D42" s="284" t="s">
        <v>96</v>
      </c>
      <c r="E42" s="285">
        <v>1</v>
      </c>
      <c r="F42" s="236"/>
      <c r="G42" s="237"/>
      <c r="H42" s="238"/>
      <c r="I42" s="239"/>
      <c r="J42" s="281">
        <v>0</v>
      </c>
      <c r="K42" s="241">
        <f t="shared" si="1"/>
        <v>0</v>
      </c>
      <c r="L42" s="271"/>
      <c r="M42" s="231" t="s">
        <v>107</v>
      </c>
      <c r="N42" s="242" t="s">
        <v>108</v>
      </c>
      <c r="O42" s="310" t="s">
        <v>125</v>
      </c>
      <c r="P42" s="312" t="s">
        <v>164</v>
      </c>
      <c r="R42" s="72"/>
      <c r="S42" s="72"/>
    </row>
    <row r="43" spans="1:20" s="71" customFormat="1" ht="12.95" customHeight="1" x14ac:dyDescent="0.2">
      <c r="A43" s="282">
        <v>35</v>
      </c>
      <c r="B43" s="284">
        <v>965113</v>
      </c>
      <c r="C43" s="283" t="s">
        <v>82</v>
      </c>
      <c r="D43" s="284" t="s">
        <v>95</v>
      </c>
      <c r="E43" s="285">
        <v>455</v>
      </c>
      <c r="F43" s="236"/>
      <c r="G43" s="237"/>
      <c r="H43" s="238"/>
      <c r="I43" s="239"/>
      <c r="J43" s="281">
        <v>0</v>
      </c>
      <c r="K43" s="241">
        <f t="shared" si="1"/>
        <v>0</v>
      </c>
      <c r="L43" s="271"/>
      <c r="M43" s="231" t="s">
        <v>107</v>
      </c>
      <c r="N43" s="242" t="s">
        <v>108</v>
      </c>
      <c r="O43" s="310" t="s">
        <v>128</v>
      </c>
      <c r="R43" s="72"/>
      <c r="S43" s="72"/>
    </row>
    <row r="44" spans="1:20" s="71" customFormat="1" ht="12.95" customHeight="1" x14ac:dyDescent="0.2">
      <c r="A44" s="282">
        <v>36</v>
      </c>
      <c r="B44" s="284">
        <v>965123</v>
      </c>
      <c r="C44" s="283" t="s">
        <v>144</v>
      </c>
      <c r="D44" s="284" t="s">
        <v>95</v>
      </c>
      <c r="E44" s="285">
        <v>567.35599999999999</v>
      </c>
      <c r="F44" s="236"/>
      <c r="G44" s="237"/>
      <c r="H44" s="238"/>
      <c r="I44" s="239"/>
      <c r="J44" s="281">
        <v>0</v>
      </c>
      <c r="K44" s="241">
        <f t="shared" si="1"/>
        <v>0</v>
      </c>
      <c r="L44" s="271"/>
      <c r="M44" s="231" t="s">
        <v>107</v>
      </c>
      <c r="N44" s="242" t="s">
        <v>108</v>
      </c>
      <c r="O44" s="310" t="s">
        <v>128</v>
      </c>
      <c r="P44" s="71" t="s">
        <v>192</v>
      </c>
      <c r="R44" s="72"/>
      <c r="S44" s="72"/>
    </row>
    <row r="45" spans="1:20" s="71" customFormat="1" ht="12.95" customHeight="1" x14ac:dyDescent="0.2">
      <c r="A45" s="282">
        <v>37</v>
      </c>
      <c r="B45" s="284">
        <v>965126</v>
      </c>
      <c r="C45" s="283" t="s">
        <v>145</v>
      </c>
      <c r="D45" s="284" t="s">
        <v>97</v>
      </c>
      <c r="E45" s="285">
        <v>3721.8553999999999</v>
      </c>
      <c r="F45" s="236"/>
      <c r="G45" s="237"/>
      <c r="H45" s="238"/>
      <c r="I45" s="239"/>
      <c r="J45" s="281">
        <v>0</v>
      </c>
      <c r="K45" s="241">
        <f t="shared" si="1"/>
        <v>0</v>
      </c>
      <c r="L45" s="271"/>
      <c r="M45" s="231" t="s">
        <v>107</v>
      </c>
      <c r="N45" s="242" t="s">
        <v>108</v>
      </c>
      <c r="O45" s="310" t="s">
        <v>129</v>
      </c>
      <c r="P45" s="312" t="s">
        <v>193</v>
      </c>
      <c r="R45" s="72"/>
      <c r="S45" s="72"/>
    </row>
    <row r="46" spans="1:20" s="71" customFormat="1" ht="12.95" customHeight="1" x14ac:dyDescent="0.2">
      <c r="A46" s="282">
        <v>38</v>
      </c>
      <c r="B46" s="284">
        <v>965116</v>
      </c>
      <c r="C46" s="283" t="s">
        <v>83</v>
      </c>
      <c r="D46" s="284" t="s">
        <v>97</v>
      </c>
      <c r="E46" s="285">
        <v>5074.16</v>
      </c>
      <c r="F46" s="236"/>
      <c r="G46" s="237"/>
      <c r="H46" s="238"/>
      <c r="I46" s="239"/>
      <c r="J46" s="281">
        <v>0</v>
      </c>
      <c r="K46" s="241">
        <f t="shared" si="1"/>
        <v>0</v>
      </c>
      <c r="L46" s="271"/>
      <c r="M46" s="231" t="s">
        <v>107</v>
      </c>
      <c r="N46" s="242" t="s">
        <v>108</v>
      </c>
      <c r="O46" s="310" t="s">
        <v>129</v>
      </c>
      <c r="P46" s="312" t="s">
        <v>165</v>
      </c>
      <c r="R46" s="72"/>
      <c r="S46" s="72"/>
    </row>
    <row r="47" spans="1:20" s="71" customFormat="1" ht="12.95" customHeight="1" x14ac:dyDescent="0.2">
      <c r="A47" s="282">
        <v>39</v>
      </c>
      <c r="B47" s="284">
        <v>965821</v>
      </c>
      <c r="C47" s="283" t="s">
        <v>84</v>
      </c>
      <c r="D47" s="284" t="s">
        <v>96</v>
      </c>
      <c r="E47" s="285">
        <v>11</v>
      </c>
      <c r="F47" s="236"/>
      <c r="G47" s="237"/>
      <c r="H47" s="238"/>
      <c r="I47" s="239"/>
      <c r="J47" s="281">
        <v>0</v>
      </c>
      <c r="K47" s="241">
        <f t="shared" si="1"/>
        <v>0</v>
      </c>
      <c r="L47" s="271"/>
      <c r="M47" s="231" t="s">
        <v>107</v>
      </c>
      <c r="N47" s="242" t="s">
        <v>108</v>
      </c>
      <c r="O47" s="310" t="s">
        <v>130</v>
      </c>
      <c r="P47" s="312" t="s">
        <v>162</v>
      </c>
      <c r="R47" s="72"/>
      <c r="S47" s="72"/>
    </row>
    <row r="48" spans="1:20" s="71" customFormat="1" ht="12.95" customHeight="1" x14ac:dyDescent="0.2">
      <c r="A48" s="282">
        <v>40</v>
      </c>
      <c r="B48" s="284">
        <v>965822</v>
      </c>
      <c r="C48" s="283" t="s">
        <v>85</v>
      </c>
      <c r="D48" s="284" t="s">
        <v>97</v>
      </c>
      <c r="E48" s="285">
        <v>41.325000000000003</v>
      </c>
      <c r="F48" s="236"/>
      <c r="G48" s="237"/>
      <c r="H48" s="238"/>
      <c r="I48" s="239"/>
      <c r="J48" s="281">
        <v>0</v>
      </c>
      <c r="K48" s="241">
        <f t="shared" si="1"/>
        <v>0</v>
      </c>
      <c r="L48" s="271"/>
      <c r="M48" s="231" t="s">
        <v>107</v>
      </c>
      <c r="N48" s="242" t="s">
        <v>108</v>
      </c>
      <c r="O48" s="310" t="s">
        <v>129</v>
      </c>
      <c r="P48" s="312" t="s">
        <v>166</v>
      </c>
      <c r="R48" s="72"/>
      <c r="S48" s="72"/>
    </row>
    <row r="49" spans="1:19" s="71" customFormat="1" ht="12.95" customHeight="1" x14ac:dyDescent="0.2">
      <c r="A49" s="282">
        <v>41</v>
      </c>
      <c r="B49" s="284">
        <v>965841</v>
      </c>
      <c r="C49" s="283" t="s">
        <v>86</v>
      </c>
      <c r="D49" s="284" t="s">
        <v>96</v>
      </c>
      <c r="E49" s="285">
        <v>7</v>
      </c>
      <c r="F49" s="236"/>
      <c r="G49" s="237"/>
      <c r="H49" s="238"/>
      <c r="I49" s="239"/>
      <c r="J49" s="281">
        <v>0</v>
      </c>
      <c r="K49" s="241">
        <f t="shared" si="1"/>
        <v>0</v>
      </c>
      <c r="L49" s="271"/>
      <c r="M49" s="231" t="s">
        <v>107</v>
      </c>
      <c r="N49" s="242" t="s">
        <v>108</v>
      </c>
      <c r="O49" s="310" t="s">
        <v>130</v>
      </c>
      <c r="P49" s="98"/>
      <c r="R49" s="72"/>
      <c r="S49" s="72"/>
    </row>
    <row r="50" spans="1:19" s="71" customFormat="1" ht="12.95" customHeight="1" x14ac:dyDescent="0.2">
      <c r="A50" s="282">
        <v>42</v>
      </c>
      <c r="B50" s="284">
        <v>965842</v>
      </c>
      <c r="C50" s="283" t="s">
        <v>87</v>
      </c>
      <c r="D50" s="284" t="s">
        <v>97</v>
      </c>
      <c r="E50" s="285">
        <v>8.75</v>
      </c>
      <c r="F50" s="236"/>
      <c r="G50" s="237"/>
      <c r="H50" s="238"/>
      <c r="I50" s="239"/>
      <c r="J50" s="281">
        <v>0</v>
      </c>
      <c r="K50" s="241">
        <f t="shared" si="1"/>
        <v>0</v>
      </c>
      <c r="L50" s="271"/>
      <c r="M50" s="231" t="s">
        <v>107</v>
      </c>
      <c r="N50" s="242" t="s">
        <v>108</v>
      </c>
      <c r="O50" s="310" t="s">
        <v>129</v>
      </c>
      <c r="P50" s="312" t="s">
        <v>167</v>
      </c>
      <c r="R50" s="72"/>
      <c r="S50" s="72"/>
    </row>
    <row r="51" spans="1:19" s="71" customFormat="1" ht="12.95" customHeight="1" x14ac:dyDescent="0.2">
      <c r="A51" s="282">
        <v>43</v>
      </c>
      <c r="B51" s="284">
        <v>965851</v>
      </c>
      <c r="C51" s="283" t="s">
        <v>88</v>
      </c>
      <c r="D51" s="284" t="s">
        <v>96</v>
      </c>
      <c r="E51" s="285">
        <v>22</v>
      </c>
      <c r="F51" s="236"/>
      <c r="G51" s="237"/>
      <c r="H51" s="238"/>
      <c r="I51" s="239"/>
      <c r="J51" s="281">
        <v>0</v>
      </c>
      <c r="K51" s="241">
        <f t="shared" si="1"/>
        <v>0</v>
      </c>
      <c r="L51" s="271"/>
      <c r="M51" s="231" t="s">
        <v>107</v>
      </c>
      <c r="N51" s="242" t="s">
        <v>108</v>
      </c>
      <c r="O51" s="310" t="s">
        <v>131</v>
      </c>
      <c r="P51" s="312" t="s">
        <v>168</v>
      </c>
      <c r="R51" s="72"/>
      <c r="S51" s="72"/>
    </row>
    <row r="52" spans="1:19" s="71" customFormat="1" ht="12.95" customHeight="1" x14ac:dyDescent="0.2">
      <c r="A52" s="282">
        <v>44</v>
      </c>
      <c r="B52" s="284">
        <v>965852</v>
      </c>
      <c r="C52" s="283" t="s">
        <v>89</v>
      </c>
      <c r="D52" s="284" t="s">
        <v>97</v>
      </c>
      <c r="E52" s="285">
        <v>37.4</v>
      </c>
      <c r="F52" s="236"/>
      <c r="G52" s="237"/>
      <c r="H52" s="238"/>
      <c r="I52" s="239"/>
      <c r="J52" s="281">
        <v>0</v>
      </c>
      <c r="K52" s="241">
        <f t="shared" si="1"/>
        <v>0</v>
      </c>
      <c r="L52" s="271"/>
      <c r="M52" s="231" t="s">
        <v>107</v>
      </c>
      <c r="N52" s="242" t="s">
        <v>108</v>
      </c>
      <c r="O52" s="310" t="s">
        <v>129</v>
      </c>
      <c r="P52" s="312" t="s">
        <v>169</v>
      </c>
      <c r="R52" s="72"/>
      <c r="S52" s="72"/>
    </row>
    <row r="53" spans="1:19" s="71" customFormat="1" ht="12.95" customHeight="1" x14ac:dyDescent="0.2">
      <c r="A53" s="282">
        <v>45</v>
      </c>
      <c r="B53" s="284">
        <v>923331</v>
      </c>
      <c r="C53" s="283" t="s">
        <v>179</v>
      </c>
      <c r="D53" s="284" t="s">
        <v>180</v>
      </c>
      <c r="E53" s="285">
        <v>1</v>
      </c>
      <c r="F53" s="236"/>
      <c r="G53" s="237"/>
      <c r="H53" s="238"/>
      <c r="I53" s="239"/>
      <c r="J53" s="281">
        <v>0</v>
      </c>
      <c r="K53" s="241">
        <f t="shared" si="1"/>
        <v>0</v>
      </c>
      <c r="L53" s="271"/>
      <c r="M53" s="231" t="s">
        <v>107</v>
      </c>
      <c r="N53" s="242" t="s">
        <v>108</v>
      </c>
      <c r="O53" s="310" t="s">
        <v>125</v>
      </c>
      <c r="P53" s="312"/>
      <c r="R53" s="72"/>
      <c r="S53" s="72"/>
    </row>
    <row r="54" spans="1:19" s="71" customFormat="1" ht="12.95" customHeight="1" x14ac:dyDescent="0.2">
      <c r="A54" s="282">
        <v>46</v>
      </c>
      <c r="B54" s="284" t="s">
        <v>146</v>
      </c>
      <c r="C54" s="283" t="s">
        <v>147</v>
      </c>
      <c r="D54" s="284" t="s">
        <v>95</v>
      </c>
      <c r="E54" s="285">
        <v>106.185</v>
      </c>
      <c r="F54" s="236"/>
      <c r="G54" s="237"/>
      <c r="H54" s="238"/>
      <c r="I54" s="239"/>
      <c r="J54" s="281">
        <v>0</v>
      </c>
      <c r="K54" s="241">
        <f t="shared" ref="K54:K56" si="2">ROUND(E54*J54,2)</f>
        <v>0</v>
      </c>
      <c r="L54" s="271"/>
      <c r="M54" s="231" t="s">
        <v>107</v>
      </c>
      <c r="N54" s="242" t="s">
        <v>108</v>
      </c>
      <c r="O54" s="310" t="s">
        <v>150</v>
      </c>
      <c r="P54" s="312" t="s">
        <v>159</v>
      </c>
      <c r="R54" s="72"/>
      <c r="S54" s="72"/>
    </row>
    <row r="55" spans="1:19" s="71" customFormat="1" ht="12.95" customHeight="1" x14ac:dyDescent="0.2">
      <c r="A55" s="282">
        <v>101</v>
      </c>
      <c r="B55" s="313">
        <v>529312</v>
      </c>
      <c r="C55" s="283" t="s">
        <v>186</v>
      </c>
      <c r="D55" s="284" t="s">
        <v>95</v>
      </c>
      <c r="E55" s="314">
        <v>22.713000000000001</v>
      </c>
      <c r="F55" s="236"/>
      <c r="G55" s="237"/>
      <c r="H55" s="238"/>
      <c r="I55" s="239"/>
      <c r="J55" s="281">
        <v>0</v>
      </c>
      <c r="K55" s="241">
        <f t="shared" si="2"/>
        <v>0</v>
      </c>
      <c r="L55" s="271"/>
      <c r="M55" s="231" t="s">
        <v>107</v>
      </c>
      <c r="N55" s="242" t="s">
        <v>108</v>
      </c>
      <c r="O55" s="310" t="s">
        <v>187</v>
      </c>
      <c r="P55" s="312" t="s">
        <v>188</v>
      </c>
      <c r="R55" s="72">
        <f t="shared" ref="R55" si="3">LEN(C55)</f>
        <v>66</v>
      </c>
      <c r="S55" s="72"/>
    </row>
    <row r="56" spans="1:19" s="71" customFormat="1" ht="12.95" customHeight="1" x14ac:dyDescent="0.2">
      <c r="A56" s="282">
        <v>102</v>
      </c>
      <c r="B56" s="313" t="s">
        <v>197</v>
      </c>
      <c r="C56" s="283" t="s">
        <v>198</v>
      </c>
      <c r="D56" s="284" t="s">
        <v>199</v>
      </c>
      <c r="E56" s="314">
        <v>1</v>
      </c>
      <c r="F56" s="236"/>
      <c r="G56" s="237"/>
      <c r="H56" s="238"/>
      <c r="I56" s="239"/>
      <c r="J56" s="281">
        <v>0</v>
      </c>
      <c r="K56" s="241">
        <f t="shared" si="2"/>
        <v>0</v>
      </c>
      <c r="L56" s="271"/>
      <c r="M56" s="231" t="s">
        <v>107</v>
      </c>
      <c r="N56" s="242" t="s">
        <v>108</v>
      </c>
      <c r="O56" s="310" t="s">
        <v>200</v>
      </c>
      <c r="P56" s="312"/>
      <c r="R56" s="72"/>
      <c r="S56" s="72"/>
    </row>
    <row r="57" spans="1:19" s="71" customFormat="1" ht="12.95" customHeight="1" x14ac:dyDescent="0.25">
      <c r="A57" s="282"/>
      <c r="B57" s="284"/>
      <c r="C57" s="298" t="s">
        <v>111</v>
      </c>
      <c r="D57" s="283"/>
      <c r="E57" s="285"/>
      <c r="F57" s="236"/>
      <c r="G57" s="237"/>
      <c r="H57" s="238"/>
      <c r="I57" s="239"/>
      <c r="J57" s="280"/>
      <c r="K57" s="299">
        <f>SUM(K10:K56)</f>
        <v>0</v>
      </c>
      <c r="L57" s="271"/>
      <c r="M57" s="231"/>
      <c r="N57" s="242"/>
      <c r="O57" s="286"/>
      <c r="P57" s="98"/>
      <c r="R57" s="72">
        <f t="shared" si="0"/>
        <v>16</v>
      </c>
      <c r="S57" s="72"/>
    </row>
    <row r="58" spans="1:19" s="71" customFormat="1" ht="12.95" customHeight="1" x14ac:dyDescent="0.25">
      <c r="A58" s="287">
        <v>200</v>
      </c>
      <c r="B58" s="288">
        <v>200</v>
      </c>
      <c r="C58" s="289" t="s">
        <v>110</v>
      </c>
      <c r="D58" s="290"/>
      <c r="E58" s="291"/>
      <c r="F58" s="292"/>
      <c r="G58" s="293"/>
      <c r="H58" s="294"/>
      <c r="I58" s="295"/>
      <c r="J58" s="296"/>
      <c r="K58" s="297"/>
      <c r="L58" s="271"/>
      <c r="M58" s="231"/>
      <c r="N58" s="242"/>
      <c r="O58" s="286"/>
      <c r="P58" s="98"/>
      <c r="R58" s="72"/>
      <c r="S58" s="72"/>
    </row>
    <row r="59" spans="1:19" s="71" customFormat="1" ht="12.95" customHeight="1" x14ac:dyDescent="0.2">
      <c r="A59" s="282">
        <v>47</v>
      </c>
      <c r="B59" s="284">
        <v>3100</v>
      </c>
      <c r="C59" s="283" t="s">
        <v>98</v>
      </c>
      <c r="D59" s="284" t="s">
        <v>90</v>
      </c>
      <c r="E59" s="285">
        <v>1</v>
      </c>
      <c r="F59" s="236"/>
      <c r="G59" s="237"/>
      <c r="H59" s="238"/>
      <c r="I59" s="239"/>
      <c r="J59" s="281">
        <v>0</v>
      </c>
      <c r="K59" s="241">
        <f t="shared" si="1"/>
        <v>0</v>
      </c>
      <c r="L59" s="271"/>
      <c r="M59" s="231" t="s">
        <v>107</v>
      </c>
      <c r="N59" s="242" t="s">
        <v>108</v>
      </c>
      <c r="O59" s="310" t="s">
        <v>42</v>
      </c>
      <c r="P59" s="98"/>
      <c r="R59" s="72">
        <f t="shared" si="0"/>
        <v>45</v>
      </c>
      <c r="S59" s="72"/>
    </row>
    <row r="60" spans="1:19" s="71" customFormat="1" ht="12.95" customHeight="1" x14ac:dyDescent="0.2">
      <c r="A60" s="282">
        <v>48</v>
      </c>
      <c r="B60" s="284" t="s">
        <v>99</v>
      </c>
      <c r="C60" s="283" t="s">
        <v>100</v>
      </c>
      <c r="D60" s="284" t="s">
        <v>101</v>
      </c>
      <c r="E60" s="285">
        <v>1</v>
      </c>
      <c r="F60" s="236"/>
      <c r="G60" s="237"/>
      <c r="H60" s="238"/>
      <c r="I60" s="239"/>
      <c r="J60" s="281">
        <v>0</v>
      </c>
      <c r="K60" s="241">
        <f t="shared" si="1"/>
        <v>0</v>
      </c>
      <c r="L60" s="271"/>
      <c r="M60" s="231" t="s">
        <v>107</v>
      </c>
      <c r="N60" s="242" t="s">
        <v>108</v>
      </c>
      <c r="O60" s="310" t="s">
        <v>42</v>
      </c>
      <c r="P60" s="98"/>
      <c r="R60" s="72">
        <f t="shared" si="0"/>
        <v>26</v>
      </c>
      <c r="S60" s="72"/>
    </row>
    <row r="61" spans="1:19" s="71" customFormat="1" ht="12.95" customHeight="1" x14ac:dyDescent="0.2">
      <c r="A61" s="282">
        <v>49</v>
      </c>
      <c r="B61" s="284">
        <v>15111</v>
      </c>
      <c r="C61" s="283" t="s">
        <v>102</v>
      </c>
      <c r="D61" s="284" t="s">
        <v>92</v>
      </c>
      <c r="E61" s="285">
        <v>785.21400000000006</v>
      </c>
      <c r="F61" s="236"/>
      <c r="G61" s="237"/>
      <c r="H61" s="238"/>
      <c r="I61" s="239"/>
      <c r="J61" s="281">
        <v>0</v>
      </c>
      <c r="K61" s="241">
        <f t="shared" si="1"/>
        <v>0</v>
      </c>
      <c r="L61" s="271"/>
      <c r="M61" s="231" t="s">
        <v>107</v>
      </c>
      <c r="N61" s="242" t="s">
        <v>108</v>
      </c>
      <c r="O61" s="310" t="s">
        <v>113</v>
      </c>
      <c r="P61" s="312" t="s">
        <v>170</v>
      </c>
      <c r="R61" s="72">
        <f t="shared" si="0"/>
        <v>108</v>
      </c>
      <c r="S61" s="72"/>
    </row>
    <row r="62" spans="1:19" s="71" customFormat="1" ht="12.95" customHeight="1" x14ac:dyDescent="0.2">
      <c r="A62" s="282">
        <v>50</v>
      </c>
      <c r="B62" s="284">
        <v>12933</v>
      </c>
      <c r="C62" s="283" t="s">
        <v>103</v>
      </c>
      <c r="D62" s="284" t="s">
        <v>94</v>
      </c>
      <c r="E62" s="285">
        <v>424.44</v>
      </c>
      <c r="F62" s="236"/>
      <c r="G62" s="237"/>
      <c r="H62" s="238"/>
      <c r="I62" s="239"/>
      <c r="J62" s="281">
        <v>0</v>
      </c>
      <c r="K62" s="241">
        <f t="shared" si="1"/>
        <v>0</v>
      </c>
      <c r="L62" s="271"/>
      <c r="M62" s="231" t="s">
        <v>107</v>
      </c>
      <c r="N62" s="242" t="s">
        <v>108</v>
      </c>
      <c r="O62" s="310" t="s">
        <v>132</v>
      </c>
      <c r="P62" s="312" t="s">
        <v>171</v>
      </c>
      <c r="R62" s="72">
        <f t="shared" si="0"/>
        <v>56</v>
      </c>
      <c r="S62" s="72"/>
    </row>
    <row r="63" spans="1:19" s="71" customFormat="1" ht="12.95" customHeight="1" x14ac:dyDescent="0.2">
      <c r="A63" s="282">
        <v>51</v>
      </c>
      <c r="B63" s="284">
        <v>125738</v>
      </c>
      <c r="C63" s="283" t="s">
        <v>68</v>
      </c>
      <c r="D63" s="284" t="s">
        <v>94</v>
      </c>
      <c r="E63" s="285">
        <v>424.44</v>
      </c>
      <c r="F63" s="236"/>
      <c r="G63" s="237"/>
      <c r="H63" s="238"/>
      <c r="I63" s="239"/>
      <c r="J63" s="281">
        <v>0</v>
      </c>
      <c r="K63" s="241">
        <f t="shared" si="1"/>
        <v>0</v>
      </c>
      <c r="L63" s="271"/>
      <c r="M63" s="231" t="s">
        <v>107</v>
      </c>
      <c r="N63" s="242" t="s">
        <v>108</v>
      </c>
      <c r="O63" s="310" t="s">
        <v>115</v>
      </c>
      <c r="P63" s="312" t="s">
        <v>172</v>
      </c>
      <c r="R63" s="72">
        <f t="shared" si="0"/>
        <v>87</v>
      </c>
      <c r="S63" s="72"/>
    </row>
    <row r="64" spans="1:19" s="71" customFormat="1" ht="12.95" customHeight="1" x14ac:dyDescent="0.2">
      <c r="A64" s="282">
        <v>52</v>
      </c>
      <c r="B64" s="284">
        <v>125739</v>
      </c>
      <c r="C64" s="283" t="s">
        <v>69</v>
      </c>
      <c r="D64" s="284" t="s">
        <v>94</v>
      </c>
      <c r="E64" s="285">
        <v>4244.3999999999996</v>
      </c>
      <c r="F64" s="236"/>
      <c r="G64" s="237"/>
      <c r="H64" s="238"/>
      <c r="I64" s="239"/>
      <c r="J64" s="281">
        <v>0</v>
      </c>
      <c r="K64" s="241">
        <f t="shared" si="1"/>
        <v>0</v>
      </c>
      <c r="L64" s="271"/>
      <c r="M64" s="231" t="s">
        <v>107</v>
      </c>
      <c r="N64" s="242" t="s">
        <v>108</v>
      </c>
      <c r="O64" s="310" t="s">
        <v>116</v>
      </c>
      <c r="P64" s="312" t="s">
        <v>173</v>
      </c>
      <c r="R64" s="72">
        <f t="shared" si="0"/>
        <v>95</v>
      </c>
      <c r="S64" s="72"/>
    </row>
    <row r="65" spans="1:19" s="71" customFormat="1" ht="12.95" customHeight="1" x14ac:dyDescent="0.2">
      <c r="A65" s="282">
        <v>53</v>
      </c>
      <c r="B65" s="284">
        <v>11120</v>
      </c>
      <c r="C65" s="283" t="s">
        <v>104</v>
      </c>
      <c r="D65" s="284" t="s">
        <v>105</v>
      </c>
      <c r="E65" s="285">
        <v>4080.28</v>
      </c>
      <c r="F65" s="236"/>
      <c r="G65" s="237"/>
      <c r="H65" s="238"/>
      <c r="I65" s="239"/>
      <c r="J65" s="281">
        <v>0</v>
      </c>
      <c r="K65" s="241">
        <f t="shared" si="1"/>
        <v>0</v>
      </c>
      <c r="L65" s="271"/>
      <c r="M65" s="231" t="s">
        <v>107</v>
      </c>
      <c r="N65" s="242" t="s">
        <v>108</v>
      </c>
      <c r="O65" s="310" t="s">
        <v>151</v>
      </c>
      <c r="P65" s="98"/>
      <c r="R65" s="72">
        <f t="shared" si="0"/>
        <v>17</v>
      </c>
      <c r="S65" s="72"/>
    </row>
    <row r="66" spans="1:19" s="71" customFormat="1" ht="12.95" customHeight="1" x14ac:dyDescent="0.2">
      <c r="A66" s="282">
        <v>54</v>
      </c>
      <c r="B66" s="284">
        <v>11211</v>
      </c>
      <c r="C66" s="283" t="s">
        <v>106</v>
      </c>
      <c r="D66" s="284" t="s">
        <v>96</v>
      </c>
      <c r="E66" s="285">
        <v>40.799999999999997</v>
      </c>
      <c r="F66" s="236"/>
      <c r="G66" s="237"/>
      <c r="H66" s="238"/>
      <c r="I66" s="239"/>
      <c r="J66" s="281">
        <v>0</v>
      </c>
      <c r="K66" s="241">
        <f t="shared" si="1"/>
        <v>0</v>
      </c>
      <c r="L66" s="271"/>
      <c r="M66" s="231" t="s">
        <v>107</v>
      </c>
      <c r="N66" s="242" t="s">
        <v>108</v>
      </c>
      <c r="O66" s="310" t="s">
        <v>133</v>
      </c>
      <c r="P66" s="312" t="s">
        <v>174</v>
      </c>
      <c r="R66" s="72">
        <f t="shared" si="0"/>
        <v>27</v>
      </c>
      <c r="S66" s="72"/>
    </row>
    <row r="67" spans="1:19" s="71" customFormat="1" ht="12.95" customHeight="1" x14ac:dyDescent="0.25">
      <c r="A67" s="233"/>
      <c r="B67" s="234"/>
      <c r="C67" s="298" t="s">
        <v>111</v>
      </c>
      <c r="D67" s="235"/>
      <c r="E67" s="236"/>
      <c r="F67" s="236"/>
      <c r="G67" s="237"/>
      <c r="H67" s="238"/>
      <c r="I67" s="239"/>
      <c r="J67" s="240"/>
      <c r="K67" s="299">
        <f>SUM(K59:K66)</f>
        <v>0</v>
      </c>
      <c r="L67" s="271"/>
      <c r="M67" s="231"/>
      <c r="N67" s="232"/>
      <c r="O67" s="97"/>
      <c r="P67" s="72"/>
      <c r="R67" s="72">
        <f t="shared" si="0"/>
        <v>16</v>
      </c>
      <c r="S67" s="72"/>
    </row>
    <row r="68" spans="1:19" s="71" customFormat="1" ht="12.95" customHeight="1" x14ac:dyDescent="0.2">
      <c r="A68" s="233"/>
      <c r="B68" s="234"/>
      <c r="C68" s="300" t="s">
        <v>112</v>
      </c>
      <c r="D68" s="301"/>
      <c r="E68" s="302"/>
      <c r="F68" s="302"/>
      <c r="G68" s="303"/>
      <c r="H68" s="304"/>
      <c r="I68" s="305"/>
      <c r="J68" s="306"/>
      <c r="K68" s="307">
        <f>ROUND(K67+K57,0)</f>
        <v>0</v>
      </c>
      <c r="L68" s="271"/>
      <c r="M68" s="231"/>
      <c r="N68" s="232"/>
      <c r="O68" s="90"/>
      <c r="P68" s="98"/>
      <c r="R68" s="72">
        <f t="shared" si="0"/>
        <v>17</v>
      </c>
      <c r="S68" s="72"/>
    </row>
    <row r="69" spans="1:19" s="24" customFormat="1" x14ac:dyDescent="0.2">
      <c r="B69" s="274"/>
      <c r="C69" s="275"/>
      <c r="E69" s="276"/>
      <c r="F69" s="103"/>
      <c r="J69" s="106"/>
      <c r="K69" s="106"/>
      <c r="L69" s="87"/>
      <c r="M69" s="133"/>
      <c r="O69" s="134"/>
    </row>
    <row r="70" spans="1:19" s="24" customFormat="1" x14ac:dyDescent="0.2">
      <c r="B70" s="274"/>
      <c r="C70" s="275"/>
      <c r="E70" s="276"/>
      <c r="F70" s="103"/>
      <c r="J70" s="106"/>
      <c r="K70" s="106"/>
      <c r="L70" s="87"/>
      <c r="M70" s="133"/>
      <c r="O70" s="134"/>
    </row>
    <row r="71" spans="1:19" s="24" customFormat="1" x14ac:dyDescent="0.2">
      <c r="B71" s="274"/>
      <c r="C71" s="275"/>
      <c r="E71" s="276"/>
      <c r="F71" s="103"/>
      <c r="J71" s="106"/>
      <c r="K71" s="106"/>
      <c r="L71" s="87"/>
      <c r="M71" s="133"/>
      <c r="O71" s="134"/>
    </row>
    <row r="72" spans="1:19" s="24" customFormat="1" x14ac:dyDescent="0.2">
      <c r="B72" s="274"/>
      <c r="C72" s="275"/>
      <c r="E72" s="276"/>
      <c r="F72" s="103"/>
      <c r="J72" s="106"/>
      <c r="K72" s="106"/>
      <c r="L72" s="87"/>
      <c r="M72" s="133"/>
      <c r="O72" s="134"/>
    </row>
    <row r="73" spans="1:19" s="24" customFormat="1" x14ac:dyDescent="0.2">
      <c r="B73" s="274"/>
      <c r="C73" s="275"/>
      <c r="E73" s="276"/>
      <c r="F73" s="103"/>
      <c r="J73" s="106"/>
      <c r="K73" s="106"/>
      <c r="L73" s="87"/>
      <c r="M73" s="133"/>
      <c r="O73" s="134"/>
    </row>
    <row r="74" spans="1:19" s="24" customFormat="1" x14ac:dyDescent="0.2">
      <c r="B74" s="274"/>
      <c r="C74" s="275"/>
      <c r="E74" s="276"/>
      <c r="F74" s="103"/>
      <c r="J74" s="106"/>
      <c r="K74" s="106"/>
      <c r="L74" s="87"/>
      <c r="M74" s="133"/>
      <c r="O74" s="134"/>
    </row>
    <row r="75" spans="1:19" s="24" customFormat="1" x14ac:dyDescent="0.2">
      <c r="B75" s="274"/>
      <c r="C75" s="275"/>
      <c r="E75" s="276"/>
      <c r="F75" s="103"/>
      <c r="J75" s="106"/>
      <c r="K75" s="106"/>
      <c r="L75" s="87"/>
      <c r="M75" s="133"/>
      <c r="O75" s="134"/>
    </row>
    <row r="76" spans="1:19" s="24" customFormat="1" x14ac:dyDescent="0.2">
      <c r="B76" s="274"/>
      <c r="C76" s="275"/>
      <c r="E76" s="276"/>
      <c r="F76" s="103"/>
      <c r="J76" s="106"/>
      <c r="K76" s="106"/>
      <c r="L76" s="87"/>
      <c r="M76" s="133"/>
      <c r="O76" s="134"/>
    </row>
    <row r="77" spans="1:19" s="24" customFormat="1" x14ac:dyDescent="0.2">
      <c r="B77" s="274"/>
      <c r="C77" s="275"/>
      <c r="E77" s="276"/>
      <c r="F77" s="103"/>
      <c r="J77" s="106"/>
      <c r="K77" s="106"/>
      <c r="L77" s="87"/>
      <c r="M77" s="133"/>
      <c r="O77" s="134"/>
    </row>
    <row r="78" spans="1:19" s="24" customFormat="1" x14ac:dyDescent="0.2">
      <c r="B78" s="274"/>
      <c r="C78" s="275"/>
      <c r="E78" s="276"/>
      <c r="F78" s="103"/>
      <c r="J78" s="106"/>
      <c r="K78" s="106"/>
      <c r="L78" s="87"/>
      <c r="M78" s="133"/>
      <c r="O78" s="134"/>
    </row>
    <row r="79" spans="1:19" s="24" customFormat="1" x14ac:dyDescent="0.2">
      <c r="B79" s="274"/>
      <c r="C79" s="275"/>
      <c r="E79" s="276"/>
      <c r="F79" s="103"/>
      <c r="J79" s="106"/>
      <c r="K79" s="106"/>
      <c r="L79" s="87"/>
      <c r="M79" s="133"/>
      <c r="O79" s="134"/>
    </row>
    <row r="80" spans="1:19" s="24" customFormat="1" x14ac:dyDescent="0.2">
      <c r="B80" s="274"/>
      <c r="C80" s="275"/>
      <c r="E80" s="276"/>
      <c r="F80" s="103"/>
      <c r="J80" s="106"/>
      <c r="K80" s="106"/>
      <c r="L80" s="87"/>
      <c r="M80" s="133"/>
      <c r="O80" s="134"/>
    </row>
    <row r="81" spans="2:15" s="24" customFormat="1" x14ac:dyDescent="0.2">
      <c r="B81" s="274"/>
      <c r="C81" s="275"/>
      <c r="E81" s="276"/>
      <c r="F81" s="103"/>
      <c r="J81" s="106"/>
      <c r="K81" s="106"/>
      <c r="L81" s="87"/>
      <c r="M81" s="133"/>
      <c r="O81" s="134"/>
    </row>
    <row r="82" spans="2:15" s="24" customFormat="1" x14ac:dyDescent="0.2">
      <c r="B82" s="274"/>
      <c r="C82" s="275"/>
      <c r="E82" s="276"/>
      <c r="F82" s="103"/>
      <c r="J82" s="106"/>
      <c r="K82" s="106"/>
      <c r="L82" s="87"/>
      <c r="M82" s="133"/>
      <c r="O82" s="134"/>
    </row>
    <row r="83" spans="2:15" s="24" customFormat="1" x14ac:dyDescent="0.2">
      <c r="B83" s="274"/>
      <c r="C83" s="275"/>
      <c r="E83" s="276"/>
      <c r="F83" s="103"/>
      <c r="J83" s="106"/>
      <c r="K83" s="106"/>
      <c r="L83" s="87"/>
      <c r="M83" s="133"/>
      <c r="O83" s="134"/>
    </row>
    <row r="84" spans="2:15" s="24" customFormat="1" x14ac:dyDescent="0.2">
      <c r="B84" s="274"/>
      <c r="C84" s="275"/>
      <c r="E84" s="276"/>
      <c r="F84" s="103"/>
      <c r="J84" s="106"/>
      <c r="K84" s="106"/>
      <c r="L84" s="87"/>
      <c r="M84" s="133"/>
      <c r="O84" s="134"/>
    </row>
    <row r="85" spans="2:15" s="24" customFormat="1" x14ac:dyDescent="0.2">
      <c r="B85" s="274"/>
      <c r="C85" s="275"/>
      <c r="E85" s="276"/>
      <c r="F85" s="103"/>
      <c r="J85" s="106"/>
      <c r="K85" s="106"/>
      <c r="L85" s="87"/>
      <c r="M85" s="133"/>
      <c r="O85" s="134"/>
    </row>
    <row r="86" spans="2:15" s="24" customFormat="1" x14ac:dyDescent="0.2">
      <c r="B86" s="274"/>
      <c r="C86" s="275"/>
      <c r="E86" s="276"/>
      <c r="F86" s="103"/>
      <c r="J86" s="106"/>
      <c r="K86" s="106"/>
      <c r="L86" s="87"/>
      <c r="M86" s="133"/>
      <c r="O86" s="134"/>
    </row>
    <row r="87" spans="2:15" s="24" customFormat="1" x14ac:dyDescent="0.2">
      <c r="B87" s="274"/>
      <c r="C87" s="275"/>
      <c r="E87" s="276"/>
      <c r="F87" s="103"/>
      <c r="J87" s="106"/>
      <c r="K87" s="106"/>
      <c r="L87" s="87"/>
      <c r="M87" s="133"/>
      <c r="O87" s="134"/>
    </row>
    <row r="88" spans="2:15" s="24" customFormat="1" x14ac:dyDescent="0.2">
      <c r="B88" s="274"/>
      <c r="C88" s="275"/>
      <c r="E88" s="276"/>
      <c r="F88" s="103"/>
      <c r="J88" s="106"/>
      <c r="K88" s="106"/>
      <c r="L88" s="87"/>
      <c r="M88" s="133"/>
      <c r="O88" s="134"/>
    </row>
    <row r="89" spans="2:15" s="24" customFormat="1" x14ac:dyDescent="0.2">
      <c r="B89" s="274"/>
      <c r="C89" s="275"/>
      <c r="E89" s="276"/>
      <c r="F89" s="103"/>
      <c r="J89" s="106"/>
      <c r="K89" s="106"/>
      <c r="L89" s="87"/>
      <c r="M89" s="133"/>
      <c r="O89" s="134"/>
    </row>
    <row r="90" spans="2:15" s="24" customFormat="1" x14ac:dyDescent="0.2">
      <c r="B90" s="274"/>
      <c r="C90" s="275"/>
      <c r="E90" s="276"/>
      <c r="F90" s="103"/>
      <c r="J90" s="106"/>
      <c r="K90" s="106"/>
      <c r="L90" s="87"/>
      <c r="M90" s="133"/>
      <c r="O90" s="134"/>
    </row>
    <row r="91" spans="2:15" s="24" customFormat="1" x14ac:dyDescent="0.2">
      <c r="B91" s="274"/>
      <c r="C91" s="275"/>
      <c r="E91" s="276"/>
      <c r="F91" s="103"/>
      <c r="J91" s="106"/>
      <c r="K91" s="106"/>
      <c r="L91" s="87"/>
      <c r="M91" s="133"/>
      <c r="O91" s="134"/>
    </row>
    <row r="92" spans="2:15" s="24" customFormat="1" x14ac:dyDescent="0.2">
      <c r="B92" s="274"/>
      <c r="C92" s="275"/>
      <c r="E92" s="276"/>
      <c r="F92" s="103"/>
      <c r="J92" s="106"/>
      <c r="K92" s="106"/>
      <c r="L92" s="87"/>
      <c r="M92" s="133"/>
      <c r="O92" s="134"/>
    </row>
    <row r="93" spans="2:15" s="24" customFormat="1" x14ac:dyDescent="0.2">
      <c r="B93" s="274"/>
      <c r="C93" s="275"/>
      <c r="E93" s="276"/>
      <c r="F93" s="103"/>
      <c r="J93" s="106"/>
      <c r="K93" s="106"/>
      <c r="L93" s="87"/>
      <c r="M93" s="133"/>
      <c r="O93" s="134"/>
    </row>
    <row r="94" spans="2:15" s="24" customFormat="1" x14ac:dyDescent="0.2">
      <c r="B94" s="274"/>
      <c r="C94" s="275"/>
      <c r="E94" s="276"/>
      <c r="F94" s="103"/>
      <c r="J94" s="106"/>
      <c r="K94" s="106"/>
      <c r="L94" s="87"/>
      <c r="M94" s="133"/>
      <c r="O94" s="134"/>
    </row>
    <row r="95" spans="2:15" s="24" customFormat="1" x14ac:dyDescent="0.2">
      <c r="B95" s="274"/>
      <c r="C95" s="275"/>
      <c r="E95" s="276"/>
      <c r="F95" s="103"/>
      <c r="J95" s="106"/>
      <c r="K95" s="106"/>
      <c r="L95" s="87"/>
      <c r="M95" s="133"/>
      <c r="O95" s="134"/>
    </row>
    <row r="96" spans="2:15" s="24" customFormat="1" x14ac:dyDescent="0.2">
      <c r="B96" s="274"/>
      <c r="C96" s="275"/>
      <c r="E96" s="276"/>
      <c r="F96" s="103"/>
      <c r="J96" s="106"/>
      <c r="K96" s="106"/>
      <c r="L96" s="87"/>
      <c r="M96" s="133"/>
      <c r="O96" s="134"/>
    </row>
    <row r="97" spans="2:15" s="24" customFormat="1" x14ac:dyDescent="0.2">
      <c r="B97" s="274"/>
      <c r="C97" s="275"/>
      <c r="E97" s="276"/>
      <c r="F97" s="103"/>
      <c r="J97" s="106"/>
      <c r="K97" s="106"/>
      <c r="L97" s="87"/>
      <c r="M97" s="133"/>
      <c r="O97" s="134"/>
    </row>
    <row r="98" spans="2:15" s="24" customFormat="1" x14ac:dyDescent="0.2">
      <c r="B98" s="274"/>
      <c r="C98" s="275"/>
      <c r="E98" s="276"/>
      <c r="F98" s="103"/>
      <c r="J98" s="106"/>
      <c r="K98" s="106"/>
      <c r="L98" s="87"/>
      <c r="M98" s="133"/>
      <c r="O98" s="134"/>
    </row>
    <row r="99" spans="2:15" s="24" customFormat="1" x14ac:dyDescent="0.2">
      <c r="B99" s="274"/>
      <c r="C99" s="275"/>
      <c r="E99" s="276"/>
      <c r="F99" s="103"/>
      <c r="J99" s="106"/>
      <c r="K99" s="106"/>
      <c r="L99" s="87"/>
      <c r="M99" s="133"/>
      <c r="O99" s="134"/>
    </row>
    <row r="100" spans="2:15" s="24" customFormat="1" x14ac:dyDescent="0.2">
      <c r="B100" s="274"/>
      <c r="C100" s="275"/>
      <c r="E100" s="276"/>
      <c r="F100" s="103"/>
      <c r="J100" s="106"/>
      <c r="K100" s="106"/>
      <c r="L100" s="87"/>
      <c r="M100" s="133"/>
      <c r="O100" s="134"/>
    </row>
    <row r="101" spans="2:15" s="24" customFormat="1" x14ac:dyDescent="0.2">
      <c r="B101" s="274"/>
      <c r="C101" s="275"/>
      <c r="E101" s="276"/>
      <c r="F101" s="103"/>
      <c r="J101" s="106"/>
      <c r="K101" s="106"/>
      <c r="L101" s="87"/>
      <c r="M101" s="133"/>
      <c r="O101" s="134"/>
    </row>
    <row r="102" spans="2:15" s="24" customFormat="1" x14ac:dyDescent="0.2">
      <c r="B102" s="274"/>
      <c r="C102" s="275"/>
      <c r="E102" s="276"/>
      <c r="F102" s="103"/>
      <c r="J102" s="106"/>
      <c r="K102" s="106"/>
      <c r="L102" s="87"/>
      <c r="M102" s="133"/>
      <c r="O102" s="134"/>
    </row>
    <row r="103" spans="2:15" s="24" customFormat="1" x14ac:dyDescent="0.2">
      <c r="B103" s="274"/>
      <c r="C103" s="275"/>
      <c r="E103" s="276"/>
      <c r="F103" s="103"/>
      <c r="J103" s="106"/>
      <c r="K103" s="106"/>
      <c r="L103" s="87"/>
      <c r="M103" s="133"/>
      <c r="O103" s="134"/>
    </row>
    <row r="104" spans="2:15" s="24" customFormat="1" x14ac:dyDescent="0.2">
      <c r="B104" s="274"/>
      <c r="C104" s="275"/>
      <c r="E104" s="276"/>
      <c r="F104" s="103"/>
      <c r="J104" s="106"/>
      <c r="K104" s="106"/>
      <c r="L104" s="87"/>
      <c r="M104" s="133"/>
      <c r="O104" s="134"/>
    </row>
    <row r="105" spans="2:15" s="24" customFormat="1" x14ac:dyDescent="0.2">
      <c r="B105" s="274"/>
      <c r="C105" s="275"/>
      <c r="E105" s="276"/>
      <c r="F105" s="103"/>
      <c r="J105" s="106"/>
      <c r="K105" s="106"/>
      <c r="L105" s="87"/>
      <c r="M105" s="133"/>
      <c r="O105" s="134"/>
    </row>
    <row r="106" spans="2:15" s="24" customFormat="1" x14ac:dyDescent="0.2">
      <c r="B106" s="274"/>
      <c r="C106" s="275"/>
      <c r="E106" s="276"/>
      <c r="F106" s="103"/>
      <c r="J106" s="106"/>
      <c r="K106" s="106"/>
      <c r="L106" s="87"/>
      <c r="M106" s="133"/>
      <c r="O106" s="134"/>
    </row>
    <row r="107" spans="2:15" s="24" customFormat="1" x14ac:dyDescent="0.2">
      <c r="B107" s="274"/>
      <c r="C107" s="275"/>
      <c r="E107" s="276"/>
      <c r="F107" s="103"/>
      <c r="J107" s="106"/>
      <c r="K107" s="106"/>
      <c r="L107" s="87"/>
      <c r="M107" s="133"/>
      <c r="O107" s="134"/>
    </row>
    <row r="108" spans="2:15" s="24" customFormat="1" x14ac:dyDescent="0.2">
      <c r="B108" s="274"/>
      <c r="C108" s="275"/>
      <c r="E108" s="276"/>
      <c r="F108" s="103"/>
      <c r="J108" s="106"/>
      <c r="K108" s="106"/>
      <c r="L108" s="87"/>
      <c r="M108" s="133"/>
      <c r="O108" s="134"/>
    </row>
    <row r="109" spans="2:15" s="24" customFormat="1" x14ac:dyDescent="0.2">
      <c r="B109" s="274"/>
      <c r="C109" s="275"/>
      <c r="E109" s="276"/>
      <c r="F109" s="103"/>
      <c r="J109" s="106"/>
      <c r="K109" s="106"/>
      <c r="L109" s="87"/>
      <c r="M109" s="133"/>
      <c r="O109" s="134"/>
    </row>
    <row r="110" spans="2:15" s="24" customFormat="1" x14ac:dyDescent="0.2">
      <c r="B110" s="274"/>
      <c r="C110" s="275"/>
      <c r="E110" s="276"/>
      <c r="F110" s="103"/>
      <c r="J110" s="106"/>
      <c r="K110" s="106"/>
      <c r="L110" s="87"/>
      <c r="M110" s="133"/>
      <c r="O110" s="134"/>
    </row>
    <row r="111" spans="2:15" s="24" customFormat="1" x14ac:dyDescent="0.2">
      <c r="B111" s="274"/>
      <c r="C111" s="275"/>
      <c r="E111" s="276"/>
      <c r="F111" s="103"/>
      <c r="J111" s="106"/>
      <c r="K111" s="106"/>
      <c r="L111" s="87"/>
      <c r="M111" s="133"/>
      <c r="O111" s="134"/>
    </row>
    <row r="112" spans="2:15" s="24" customFormat="1" x14ac:dyDescent="0.2">
      <c r="B112" s="274"/>
      <c r="C112" s="275"/>
      <c r="E112" s="276"/>
      <c r="F112" s="103"/>
      <c r="J112" s="106"/>
      <c r="K112" s="106"/>
      <c r="L112" s="87"/>
      <c r="M112" s="133"/>
      <c r="O112" s="134"/>
    </row>
    <row r="113" spans="2:15" s="24" customFormat="1" x14ac:dyDescent="0.2">
      <c r="B113" s="274"/>
      <c r="C113" s="275"/>
      <c r="E113" s="276"/>
      <c r="F113" s="103"/>
      <c r="J113" s="106"/>
      <c r="K113" s="106"/>
      <c r="L113" s="87"/>
      <c r="M113" s="133"/>
      <c r="O113" s="134"/>
    </row>
    <row r="114" spans="2:15" s="24" customFormat="1" x14ac:dyDescent="0.2">
      <c r="B114" s="274"/>
      <c r="C114" s="275"/>
      <c r="E114" s="276"/>
      <c r="F114" s="103"/>
      <c r="J114" s="106"/>
      <c r="K114" s="106"/>
      <c r="L114" s="87"/>
      <c r="M114" s="133"/>
      <c r="O114" s="134"/>
    </row>
    <row r="115" spans="2:15" s="24" customFormat="1" x14ac:dyDescent="0.2">
      <c r="B115" s="274"/>
      <c r="C115" s="275"/>
      <c r="E115" s="276"/>
      <c r="F115" s="103"/>
      <c r="J115" s="106"/>
      <c r="K115" s="106"/>
      <c r="L115" s="87"/>
      <c r="M115" s="133"/>
      <c r="O115" s="134"/>
    </row>
    <row r="116" spans="2:15" s="24" customFormat="1" x14ac:dyDescent="0.2">
      <c r="B116" s="274"/>
      <c r="C116" s="275"/>
      <c r="E116" s="276"/>
      <c r="F116" s="103"/>
      <c r="J116" s="106"/>
      <c r="K116" s="106"/>
      <c r="L116" s="87"/>
      <c r="M116" s="133"/>
      <c r="O116" s="134"/>
    </row>
    <row r="117" spans="2:15" s="24" customFormat="1" x14ac:dyDescent="0.2">
      <c r="B117" s="274"/>
      <c r="C117" s="275"/>
      <c r="E117" s="276"/>
      <c r="F117" s="103"/>
      <c r="J117" s="106"/>
      <c r="K117" s="106"/>
      <c r="L117" s="87"/>
      <c r="M117" s="133"/>
      <c r="O117" s="134"/>
    </row>
    <row r="118" spans="2:15" s="24" customFormat="1" x14ac:dyDescent="0.2">
      <c r="B118" s="274"/>
      <c r="C118" s="275"/>
      <c r="E118" s="276"/>
      <c r="F118" s="103"/>
      <c r="J118" s="106"/>
      <c r="K118" s="106"/>
      <c r="L118" s="87"/>
      <c r="M118" s="133"/>
      <c r="O118" s="134"/>
    </row>
    <row r="119" spans="2:15" s="24" customFormat="1" x14ac:dyDescent="0.2">
      <c r="B119" s="274"/>
      <c r="C119" s="275"/>
      <c r="E119" s="276"/>
      <c r="F119" s="103"/>
      <c r="J119" s="106"/>
      <c r="K119" s="106"/>
      <c r="L119" s="87"/>
      <c r="M119" s="133"/>
      <c r="O119" s="134"/>
    </row>
    <row r="120" spans="2:15" s="24" customFormat="1" x14ac:dyDescent="0.2">
      <c r="B120" s="274"/>
      <c r="C120" s="275"/>
      <c r="E120" s="276"/>
      <c r="F120" s="103"/>
      <c r="J120" s="106"/>
      <c r="K120" s="106"/>
      <c r="L120" s="87"/>
      <c r="M120" s="133"/>
      <c r="O120" s="134"/>
    </row>
    <row r="121" spans="2:15" s="24" customFormat="1" x14ac:dyDescent="0.2">
      <c r="B121" s="274"/>
      <c r="C121" s="275"/>
      <c r="E121" s="276"/>
      <c r="F121" s="103"/>
      <c r="J121" s="106"/>
      <c r="K121" s="106"/>
      <c r="L121" s="87"/>
      <c r="M121" s="133"/>
      <c r="O121" s="134"/>
    </row>
    <row r="122" spans="2:15" s="24" customFormat="1" x14ac:dyDescent="0.2">
      <c r="B122" s="274"/>
      <c r="C122" s="275"/>
      <c r="E122" s="276"/>
      <c r="F122" s="103"/>
      <c r="J122" s="106"/>
      <c r="K122" s="106"/>
      <c r="L122" s="87"/>
      <c r="M122" s="133"/>
      <c r="O122" s="134"/>
    </row>
    <row r="123" spans="2:15" s="24" customFormat="1" x14ac:dyDescent="0.2">
      <c r="B123" s="274"/>
      <c r="C123" s="275"/>
      <c r="E123" s="276"/>
      <c r="F123" s="103"/>
      <c r="J123" s="106"/>
      <c r="K123" s="106"/>
      <c r="L123" s="87"/>
      <c r="M123" s="133"/>
      <c r="O123" s="134"/>
    </row>
    <row r="124" spans="2:15" s="24" customFormat="1" x14ac:dyDescent="0.2">
      <c r="B124" s="274"/>
      <c r="C124" s="275"/>
      <c r="E124" s="276"/>
      <c r="F124" s="103"/>
      <c r="J124" s="106"/>
      <c r="K124" s="106"/>
      <c r="L124" s="87"/>
      <c r="M124" s="133"/>
      <c r="O124" s="134"/>
    </row>
    <row r="125" spans="2:15" s="24" customFormat="1" x14ac:dyDescent="0.2">
      <c r="B125" s="274"/>
      <c r="C125" s="275"/>
      <c r="E125" s="276"/>
      <c r="F125" s="103"/>
      <c r="J125" s="106"/>
      <c r="K125" s="106"/>
      <c r="L125" s="87"/>
      <c r="M125" s="133"/>
      <c r="O125" s="134"/>
    </row>
    <row r="126" spans="2:15" s="24" customFormat="1" x14ac:dyDescent="0.2">
      <c r="B126" s="274"/>
      <c r="C126" s="275"/>
      <c r="E126" s="276"/>
      <c r="F126" s="103"/>
      <c r="J126" s="106"/>
      <c r="K126" s="106"/>
      <c r="L126" s="87"/>
      <c r="M126" s="133"/>
      <c r="O126" s="134"/>
    </row>
    <row r="127" spans="2:15" s="24" customFormat="1" x14ac:dyDescent="0.2">
      <c r="B127" s="274"/>
      <c r="C127" s="275"/>
      <c r="E127" s="276"/>
      <c r="F127" s="103"/>
      <c r="J127" s="106"/>
      <c r="K127" s="106"/>
      <c r="L127" s="87"/>
      <c r="M127" s="133"/>
      <c r="O127" s="134"/>
    </row>
    <row r="128" spans="2:15" s="24" customFormat="1" x14ac:dyDescent="0.2">
      <c r="B128" s="274"/>
      <c r="C128" s="275"/>
      <c r="E128" s="276"/>
      <c r="F128" s="103"/>
      <c r="J128" s="106"/>
      <c r="K128" s="106"/>
      <c r="L128" s="87"/>
      <c r="M128" s="133"/>
      <c r="O128" s="134"/>
    </row>
    <row r="129" spans="2:15" s="24" customFormat="1" x14ac:dyDescent="0.2">
      <c r="B129" s="274"/>
      <c r="C129" s="275"/>
      <c r="E129" s="276"/>
      <c r="F129" s="103"/>
      <c r="J129" s="106"/>
      <c r="K129" s="106"/>
      <c r="L129" s="87"/>
      <c r="M129" s="133"/>
      <c r="O129" s="134"/>
    </row>
    <row r="130" spans="2:15" s="24" customFormat="1" x14ac:dyDescent="0.2">
      <c r="B130" s="274"/>
      <c r="C130" s="275"/>
      <c r="E130" s="276"/>
      <c r="F130" s="103"/>
      <c r="J130" s="106"/>
      <c r="K130" s="106"/>
      <c r="L130" s="87"/>
      <c r="M130" s="133"/>
      <c r="O130" s="134"/>
    </row>
    <row r="131" spans="2:15" s="24" customFormat="1" x14ac:dyDescent="0.2">
      <c r="B131" s="274"/>
      <c r="C131" s="275"/>
      <c r="E131" s="276"/>
      <c r="F131" s="103"/>
      <c r="J131" s="106"/>
      <c r="K131" s="106"/>
      <c r="L131" s="87"/>
      <c r="M131" s="133"/>
      <c r="O131" s="134"/>
    </row>
    <row r="132" spans="2:15" s="24" customFormat="1" x14ac:dyDescent="0.2">
      <c r="B132" s="274"/>
      <c r="C132" s="275"/>
      <c r="E132" s="276"/>
      <c r="F132" s="103"/>
      <c r="J132" s="106"/>
      <c r="K132" s="106"/>
      <c r="L132" s="87"/>
      <c r="M132" s="133"/>
      <c r="O132" s="134"/>
    </row>
    <row r="133" spans="2:15" s="24" customFormat="1" x14ac:dyDescent="0.2">
      <c r="B133" s="274"/>
      <c r="C133" s="275"/>
      <c r="E133" s="276"/>
      <c r="F133" s="103"/>
      <c r="J133" s="106"/>
      <c r="K133" s="106"/>
      <c r="L133" s="87"/>
      <c r="M133" s="133"/>
      <c r="O133" s="134"/>
    </row>
    <row r="134" spans="2:15" s="24" customFormat="1" x14ac:dyDescent="0.2">
      <c r="B134" s="274"/>
      <c r="C134" s="275"/>
      <c r="E134" s="276"/>
      <c r="F134" s="103"/>
      <c r="J134" s="106"/>
      <c r="K134" s="106"/>
      <c r="L134" s="87"/>
      <c r="M134" s="133"/>
      <c r="O134" s="134"/>
    </row>
    <row r="135" spans="2:15" s="24" customFormat="1" x14ac:dyDescent="0.2">
      <c r="B135" s="274"/>
      <c r="C135" s="275"/>
      <c r="E135" s="276"/>
      <c r="F135" s="103"/>
      <c r="J135" s="106"/>
      <c r="K135" s="106"/>
      <c r="L135" s="87"/>
      <c r="M135" s="133"/>
      <c r="O135" s="134"/>
    </row>
    <row r="136" spans="2:15" s="24" customFormat="1" x14ac:dyDescent="0.2">
      <c r="B136" s="274"/>
      <c r="C136" s="275"/>
      <c r="E136" s="276"/>
      <c r="F136" s="103"/>
      <c r="J136" s="106"/>
      <c r="K136" s="106"/>
      <c r="L136" s="87"/>
      <c r="M136" s="133"/>
      <c r="O136" s="134"/>
    </row>
    <row r="137" spans="2:15" s="24" customFormat="1" x14ac:dyDescent="0.2">
      <c r="B137" s="274"/>
      <c r="C137" s="275"/>
      <c r="E137" s="276"/>
      <c r="F137" s="103"/>
      <c r="J137" s="106"/>
      <c r="K137" s="106"/>
      <c r="L137" s="87"/>
      <c r="M137" s="133"/>
      <c r="O137" s="134"/>
    </row>
    <row r="138" spans="2:15" s="24" customFormat="1" x14ac:dyDescent="0.2">
      <c r="B138" s="274"/>
      <c r="C138" s="275"/>
      <c r="E138" s="276"/>
      <c r="F138" s="103"/>
      <c r="J138" s="106"/>
      <c r="K138" s="106"/>
      <c r="L138" s="87"/>
      <c r="M138" s="133"/>
      <c r="O138" s="134"/>
    </row>
    <row r="139" spans="2:15" s="24" customFormat="1" x14ac:dyDescent="0.2">
      <c r="B139" s="274"/>
      <c r="C139" s="275"/>
      <c r="E139" s="276"/>
      <c r="F139" s="103"/>
      <c r="J139" s="106"/>
      <c r="K139" s="106"/>
      <c r="L139" s="87"/>
      <c r="M139" s="133"/>
      <c r="O139" s="134"/>
    </row>
    <row r="140" spans="2:15" s="24" customFormat="1" x14ac:dyDescent="0.2">
      <c r="B140" s="274"/>
      <c r="C140" s="275"/>
      <c r="E140" s="276"/>
      <c r="F140" s="103"/>
      <c r="J140" s="106"/>
      <c r="K140" s="106"/>
      <c r="L140" s="87"/>
      <c r="M140" s="133"/>
      <c r="O140" s="134"/>
    </row>
    <row r="141" spans="2:15" s="24" customFormat="1" x14ac:dyDescent="0.2">
      <c r="B141" s="274"/>
      <c r="C141" s="275"/>
      <c r="E141" s="276"/>
      <c r="F141" s="103"/>
      <c r="J141" s="106"/>
      <c r="K141" s="106"/>
      <c r="L141" s="87"/>
      <c r="M141" s="133"/>
      <c r="O141" s="134"/>
    </row>
    <row r="142" spans="2:15" s="24" customFormat="1" x14ac:dyDescent="0.2">
      <c r="B142" s="274"/>
      <c r="C142" s="275"/>
      <c r="E142" s="276"/>
      <c r="F142" s="103"/>
      <c r="J142" s="106"/>
      <c r="K142" s="106"/>
      <c r="L142" s="87"/>
      <c r="M142" s="133"/>
      <c r="O142" s="134"/>
    </row>
    <row r="143" spans="2:15" s="24" customFormat="1" x14ac:dyDescent="0.2">
      <c r="B143" s="274"/>
      <c r="C143" s="275"/>
      <c r="E143" s="276"/>
      <c r="F143" s="103"/>
      <c r="J143" s="106"/>
      <c r="K143" s="106"/>
      <c r="L143" s="87"/>
      <c r="M143" s="133"/>
      <c r="O143" s="134"/>
    </row>
    <row r="144" spans="2:15" s="24" customFormat="1" x14ac:dyDescent="0.2">
      <c r="B144" s="274"/>
      <c r="C144" s="275"/>
      <c r="E144" s="276"/>
      <c r="F144" s="103"/>
      <c r="J144" s="106"/>
      <c r="K144" s="106"/>
      <c r="L144" s="87"/>
      <c r="M144" s="133"/>
      <c r="O144" s="134"/>
    </row>
    <row r="145" spans="2:15" s="24" customFormat="1" x14ac:dyDescent="0.2">
      <c r="B145" s="274"/>
      <c r="C145" s="275"/>
      <c r="E145" s="276"/>
      <c r="F145" s="103"/>
      <c r="J145" s="106"/>
      <c r="K145" s="106"/>
      <c r="L145" s="87"/>
      <c r="M145" s="133"/>
      <c r="O145" s="134"/>
    </row>
    <row r="146" spans="2:15" s="24" customFormat="1" x14ac:dyDescent="0.2">
      <c r="B146" s="274"/>
      <c r="C146" s="275"/>
      <c r="E146" s="276"/>
      <c r="F146" s="103"/>
      <c r="J146" s="106"/>
      <c r="K146" s="106"/>
      <c r="L146" s="87"/>
      <c r="M146" s="133"/>
      <c r="O146" s="134"/>
    </row>
    <row r="147" spans="2:15" s="24" customFormat="1" x14ac:dyDescent="0.2">
      <c r="B147" s="274"/>
      <c r="C147" s="275"/>
      <c r="E147" s="276"/>
      <c r="F147" s="103"/>
      <c r="J147" s="106"/>
      <c r="K147" s="106"/>
      <c r="L147" s="87"/>
      <c r="M147" s="133"/>
      <c r="O147" s="134"/>
    </row>
    <row r="148" spans="2:15" s="24" customFormat="1" x14ac:dyDescent="0.2">
      <c r="B148" s="274"/>
      <c r="C148" s="275"/>
      <c r="E148" s="276"/>
      <c r="F148" s="103"/>
      <c r="J148" s="106"/>
      <c r="K148" s="106"/>
      <c r="L148" s="87"/>
      <c r="M148" s="133"/>
      <c r="O148" s="134"/>
    </row>
    <row r="149" spans="2:15" s="24" customFormat="1" x14ac:dyDescent="0.2">
      <c r="B149" s="274"/>
      <c r="C149" s="275"/>
      <c r="E149" s="276"/>
      <c r="F149" s="103"/>
      <c r="J149" s="106"/>
      <c r="K149" s="106"/>
      <c r="L149" s="87"/>
      <c r="M149" s="133"/>
      <c r="O149" s="134"/>
    </row>
    <row r="150" spans="2:15" s="24" customFormat="1" x14ac:dyDescent="0.2">
      <c r="B150" s="274"/>
      <c r="C150" s="275"/>
      <c r="E150" s="276"/>
      <c r="F150" s="103"/>
      <c r="J150" s="106"/>
      <c r="K150" s="106"/>
      <c r="L150" s="87"/>
      <c r="M150" s="133"/>
      <c r="O150" s="134"/>
    </row>
    <row r="151" spans="2:15" s="24" customFormat="1" x14ac:dyDescent="0.2">
      <c r="B151" s="274"/>
      <c r="C151" s="275"/>
      <c r="E151" s="276"/>
      <c r="F151" s="103"/>
      <c r="J151" s="106"/>
      <c r="K151" s="106"/>
      <c r="L151" s="87"/>
      <c r="M151" s="133"/>
      <c r="O151" s="134"/>
    </row>
    <row r="152" spans="2:15" s="24" customFormat="1" x14ac:dyDescent="0.2">
      <c r="B152" s="274"/>
      <c r="C152" s="275"/>
      <c r="E152" s="276"/>
      <c r="F152" s="103"/>
      <c r="J152" s="106"/>
      <c r="K152" s="106"/>
      <c r="L152" s="87"/>
      <c r="M152" s="133"/>
      <c r="O152" s="134"/>
    </row>
    <row r="153" spans="2:15" s="24" customFormat="1" x14ac:dyDescent="0.2">
      <c r="B153" s="274"/>
      <c r="C153" s="275"/>
      <c r="E153" s="276"/>
      <c r="F153" s="103"/>
      <c r="J153" s="106"/>
      <c r="K153" s="106"/>
      <c r="L153" s="87"/>
      <c r="M153" s="133"/>
      <c r="O153" s="134"/>
    </row>
    <row r="154" spans="2:15" s="24" customFormat="1" x14ac:dyDescent="0.2">
      <c r="B154" s="274"/>
      <c r="C154" s="275"/>
      <c r="E154" s="276"/>
      <c r="F154" s="103"/>
      <c r="J154" s="106"/>
      <c r="K154" s="106"/>
      <c r="L154" s="87"/>
      <c r="M154" s="133"/>
      <c r="O154" s="134"/>
    </row>
    <row r="155" spans="2:15" s="24" customFormat="1" x14ac:dyDescent="0.2">
      <c r="B155" s="274"/>
      <c r="C155" s="275"/>
      <c r="E155" s="276"/>
      <c r="F155" s="103"/>
      <c r="J155" s="106"/>
      <c r="K155" s="106"/>
      <c r="L155" s="87"/>
      <c r="M155" s="133"/>
      <c r="O155" s="134"/>
    </row>
    <row r="156" spans="2:15" s="24" customFormat="1" x14ac:dyDescent="0.2">
      <c r="B156" s="274"/>
      <c r="C156" s="275"/>
      <c r="E156" s="276"/>
      <c r="F156" s="103"/>
      <c r="J156" s="106"/>
      <c r="K156" s="106"/>
      <c r="L156" s="87"/>
      <c r="M156" s="133"/>
      <c r="O156" s="134"/>
    </row>
    <row r="157" spans="2:15" s="24" customFormat="1" x14ac:dyDescent="0.2">
      <c r="B157" s="274"/>
      <c r="C157" s="275"/>
      <c r="E157" s="276"/>
      <c r="F157" s="103"/>
      <c r="J157" s="106"/>
      <c r="K157" s="106"/>
      <c r="L157" s="87"/>
      <c r="M157" s="133"/>
      <c r="O157" s="134"/>
    </row>
    <row r="158" spans="2:15" s="24" customFormat="1" x14ac:dyDescent="0.2">
      <c r="B158" s="274"/>
      <c r="C158" s="275"/>
      <c r="E158" s="276"/>
      <c r="F158" s="103"/>
      <c r="J158" s="106"/>
      <c r="K158" s="106"/>
      <c r="L158" s="87"/>
      <c r="M158" s="133"/>
      <c r="O158" s="134"/>
    </row>
    <row r="159" spans="2:15" s="24" customFormat="1" x14ac:dyDescent="0.2">
      <c r="B159" s="274"/>
      <c r="C159" s="275"/>
      <c r="E159" s="276"/>
      <c r="F159" s="103"/>
      <c r="J159" s="106"/>
      <c r="K159" s="106"/>
      <c r="L159" s="87"/>
      <c r="M159" s="133"/>
      <c r="O159" s="134"/>
    </row>
    <row r="160" spans="2:15" s="24" customFormat="1" x14ac:dyDescent="0.2">
      <c r="B160" s="274"/>
      <c r="C160" s="275"/>
      <c r="E160" s="276"/>
      <c r="F160" s="103"/>
      <c r="J160" s="106"/>
      <c r="K160" s="106"/>
      <c r="L160" s="87"/>
      <c r="M160" s="133"/>
      <c r="O160" s="134"/>
    </row>
    <row r="161" spans="2:15" s="24" customFormat="1" x14ac:dyDescent="0.2">
      <c r="B161" s="274"/>
      <c r="C161" s="275"/>
      <c r="E161" s="276"/>
      <c r="F161" s="103"/>
      <c r="J161" s="106"/>
      <c r="K161" s="106"/>
      <c r="L161" s="87"/>
      <c r="M161" s="133"/>
      <c r="O161" s="134"/>
    </row>
    <row r="162" spans="2:15" s="24" customFormat="1" x14ac:dyDescent="0.2">
      <c r="B162" s="274"/>
      <c r="C162" s="275"/>
      <c r="E162" s="276"/>
      <c r="F162" s="103"/>
      <c r="J162" s="106"/>
      <c r="K162" s="106"/>
      <c r="L162" s="87"/>
      <c r="M162" s="133"/>
      <c r="O162" s="134"/>
    </row>
    <row r="163" spans="2:15" s="24" customFormat="1" x14ac:dyDescent="0.2">
      <c r="B163" s="274"/>
      <c r="C163" s="275"/>
      <c r="E163" s="276"/>
      <c r="F163" s="103"/>
      <c r="J163" s="106"/>
      <c r="K163" s="106"/>
      <c r="L163" s="87"/>
      <c r="M163" s="133"/>
      <c r="O163" s="134"/>
    </row>
    <row r="164" spans="2:15" s="24" customFormat="1" x14ac:dyDescent="0.2">
      <c r="B164" s="274"/>
      <c r="C164" s="275"/>
      <c r="E164" s="276"/>
      <c r="F164" s="103"/>
      <c r="J164" s="106"/>
      <c r="K164" s="106"/>
      <c r="L164" s="87"/>
      <c r="M164" s="133"/>
      <c r="O164" s="134"/>
    </row>
    <row r="165" spans="2:15" s="24" customFormat="1" x14ac:dyDescent="0.2">
      <c r="B165" s="274"/>
      <c r="C165" s="275"/>
      <c r="E165" s="276"/>
      <c r="F165" s="103"/>
      <c r="J165" s="106"/>
      <c r="K165" s="106"/>
      <c r="L165" s="87"/>
      <c r="M165" s="133"/>
      <c r="O165" s="134"/>
    </row>
    <row r="166" spans="2:15" s="24" customFormat="1" x14ac:dyDescent="0.2">
      <c r="B166" s="274"/>
      <c r="C166" s="275"/>
      <c r="E166" s="276"/>
      <c r="F166" s="103"/>
      <c r="J166" s="106"/>
      <c r="K166" s="106"/>
      <c r="L166" s="87"/>
      <c r="M166" s="133"/>
      <c r="O166" s="134"/>
    </row>
    <row r="167" spans="2:15" s="24" customFormat="1" x14ac:dyDescent="0.2">
      <c r="B167" s="274"/>
      <c r="C167" s="275"/>
      <c r="E167" s="276"/>
      <c r="F167" s="103"/>
      <c r="J167" s="106"/>
      <c r="K167" s="106"/>
      <c r="L167" s="87"/>
      <c r="M167" s="133"/>
      <c r="O167" s="134"/>
    </row>
    <row r="168" spans="2:15" x14ac:dyDescent="0.2">
      <c r="C168" s="244"/>
      <c r="E168" s="82" t="s">
        <v>42</v>
      </c>
      <c r="L168" s="87"/>
    </row>
    <row r="169" spans="2:15" x14ac:dyDescent="0.2">
      <c r="C169" s="244"/>
      <c r="E169" s="82" t="s">
        <v>42</v>
      </c>
      <c r="L169" s="87"/>
    </row>
    <row r="170" spans="2:15" x14ac:dyDescent="0.2">
      <c r="C170" s="244"/>
      <c r="E170" s="82" t="s">
        <v>42</v>
      </c>
      <c r="L170" s="87"/>
    </row>
    <row r="171" spans="2:15" x14ac:dyDescent="0.2">
      <c r="C171" s="244"/>
      <c r="E171" s="82" t="s">
        <v>42</v>
      </c>
      <c r="L171" s="87"/>
    </row>
    <row r="172" spans="2:15" x14ac:dyDescent="0.2">
      <c r="C172" s="244"/>
      <c r="E172" s="82" t="s">
        <v>42</v>
      </c>
      <c r="L172" s="87"/>
    </row>
    <row r="173" spans="2:15" x14ac:dyDescent="0.2">
      <c r="C173" s="244"/>
      <c r="E173" s="82" t="s">
        <v>42</v>
      </c>
      <c r="L173" s="87"/>
    </row>
    <row r="174" spans="2:15" x14ac:dyDescent="0.2">
      <c r="C174" s="244"/>
      <c r="E174" s="82" t="s">
        <v>42</v>
      </c>
      <c r="L174" s="87"/>
    </row>
    <row r="175" spans="2:15" x14ac:dyDescent="0.2">
      <c r="C175" s="244"/>
      <c r="E175" s="82" t="s">
        <v>42</v>
      </c>
      <c r="L175" s="87"/>
    </row>
    <row r="176" spans="2:15" x14ac:dyDescent="0.2">
      <c r="C176" s="244"/>
      <c r="E176" s="82" t="s">
        <v>42</v>
      </c>
      <c r="L176" s="87"/>
    </row>
    <row r="177" spans="3:12" x14ac:dyDescent="0.2">
      <c r="C177" s="244"/>
      <c r="E177" s="82" t="s">
        <v>42</v>
      </c>
      <c r="L177" s="87"/>
    </row>
    <row r="178" spans="3:12" x14ac:dyDescent="0.2">
      <c r="C178" s="244"/>
      <c r="E178" s="82" t="s">
        <v>42</v>
      </c>
      <c r="L178" s="87"/>
    </row>
    <row r="179" spans="3:12" x14ac:dyDescent="0.2">
      <c r="C179" s="244"/>
      <c r="E179" s="82" t="s">
        <v>42</v>
      </c>
      <c r="L179" s="87"/>
    </row>
    <row r="180" spans="3:12" x14ac:dyDescent="0.2">
      <c r="C180" s="244"/>
      <c r="E180" s="82" t="s">
        <v>42</v>
      </c>
      <c r="L180" s="87"/>
    </row>
    <row r="181" spans="3:12" x14ac:dyDescent="0.2">
      <c r="C181" s="244"/>
      <c r="E181" s="82" t="s">
        <v>42</v>
      </c>
      <c r="L181" s="87"/>
    </row>
    <row r="182" spans="3:12" x14ac:dyDescent="0.2">
      <c r="C182" s="244"/>
      <c r="E182" s="82" t="s">
        <v>42</v>
      </c>
      <c r="L182" s="87"/>
    </row>
    <row r="183" spans="3:12" x14ac:dyDescent="0.2">
      <c r="C183" s="244"/>
      <c r="E183" s="82" t="s">
        <v>42</v>
      </c>
      <c r="L183" s="87"/>
    </row>
    <row r="184" spans="3:12" x14ac:dyDescent="0.2">
      <c r="C184" s="244"/>
      <c r="E184" s="82" t="s">
        <v>42</v>
      </c>
      <c r="L184" s="87"/>
    </row>
    <row r="185" spans="3:12" x14ac:dyDescent="0.2">
      <c r="C185" s="244"/>
      <c r="E185" s="82" t="s">
        <v>42</v>
      </c>
      <c r="L185" s="87"/>
    </row>
    <row r="186" spans="3:12" x14ac:dyDescent="0.2">
      <c r="C186" s="244"/>
      <c r="E186" s="82" t="s">
        <v>42</v>
      </c>
      <c r="L186" s="87"/>
    </row>
    <row r="187" spans="3:12" x14ac:dyDescent="0.2">
      <c r="C187" s="244"/>
      <c r="E187" s="82" t="s">
        <v>42</v>
      </c>
      <c r="L187" s="87"/>
    </row>
    <row r="188" spans="3:12" x14ac:dyDescent="0.2">
      <c r="C188" s="244"/>
      <c r="E188" s="82" t="s">
        <v>42</v>
      </c>
      <c r="L188" s="87"/>
    </row>
    <row r="189" spans="3:12" x14ac:dyDescent="0.2">
      <c r="C189" s="244"/>
      <c r="E189" s="82" t="s">
        <v>42</v>
      </c>
      <c r="L189" s="87"/>
    </row>
    <row r="190" spans="3:12" x14ac:dyDescent="0.2">
      <c r="C190" s="244"/>
      <c r="E190" s="82" t="s">
        <v>42</v>
      </c>
      <c r="L190" s="87"/>
    </row>
    <row r="191" spans="3:12" x14ac:dyDescent="0.2">
      <c r="C191" s="244"/>
      <c r="E191" s="82" t="s">
        <v>42</v>
      </c>
      <c r="L191" s="87"/>
    </row>
    <row r="192" spans="3:12" x14ac:dyDescent="0.2">
      <c r="C192" s="244"/>
      <c r="E192" s="82" t="s">
        <v>42</v>
      </c>
      <c r="L192" s="87"/>
    </row>
    <row r="193" spans="3:12" x14ac:dyDescent="0.2">
      <c r="C193" s="244"/>
      <c r="E193" s="82" t="s">
        <v>42</v>
      </c>
      <c r="L193" s="87"/>
    </row>
    <row r="194" spans="3:12" x14ac:dyDescent="0.2">
      <c r="C194" s="244"/>
      <c r="E194" s="82" t="s">
        <v>42</v>
      </c>
      <c r="L194" s="87"/>
    </row>
    <row r="195" spans="3:12" x14ac:dyDescent="0.2">
      <c r="C195" s="244"/>
      <c r="E195" s="82" t="s">
        <v>42</v>
      </c>
      <c r="L195" s="87"/>
    </row>
    <row r="196" spans="3:12" x14ac:dyDescent="0.2">
      <c r="C196" s="244"/>
      <c r="E196" s="82" t="s">
        <v>42</v>
      </c>
      <c r="L196" s="87"/>
    </row>
    <row r="197" spans="3:12" x14ac:dyDescent="0.2">
      <c r="C197" s="244"/>
      <c r="E197" s="82" t="s">
        <v>42</v>
      </c>
      <c r="L197" s="87"/>
    </row>
    <row r="198" spans="3:12" x14ac:dyDescent="0.2">
      <c r="C198" s="244"/>
      <c r="E198" s="82" t="s">
        <v>42</v>
      </c>
      <c r="L198" s="87"/>
    </row>
    <row r="199" spans="3:12" x14ac:dyDescent="0.2">
      <c r="C199" s="244"/>
      <c r="E199" s="82" t="s">
        <v>42</v>
      </c>
      <c r="L199" s="87"/>
    </row>
    <row r="200" spans="3:12" x14ac:dyDescent="0.2">
      <c r="C200" s="244"/>
      <c r="E200" s="82" t="s">
        <v>42</v>
      </c>
      <c r="L200" s="87"/>
    </row>
    <row r="201" spans="3:12" x14ac:dyDescent="0.2">
      <c r="C201" s="244"/>
      <c r="E201" s="82" t="s">
        <v>42</v>
      </c>
      <c r="L201" s="87"/>
    </row>
    <row r="202" spans="3:12" x14ac:dyDescent="0.2">
      <c r="C202" s="244"/>
      <c r="E202" s="82" t="s">
        <v>42</v>
      </c>
      <c r="L202" s="87"/>
    </row>
    <row r="203" spans="3:12" x14ac:dyDescent="0.2">
      <c r="C203" s="244"/>
      <c r="E203" s="82" t="s">
        <v>42</v>
      </c>
      <c r="L203" s="87"/>
    </row>
    <row r="204" spans="3:12" x14ac:dyDescent="0.2">
      <c r="C204" s="244"/>
      <c r="E204" s="82" t="s">
        <v>42</v>
      </c>
      <c r="L204" s="87"/>
    </row>
    <row r="205" spans="3:12" x14ac:dyDescent="0.2">
      <c r="C205" s="244"/>
      <c r="E205" s="82" t="s">
        <v>42</v>
      </c>
      <c r="L205" s="87"/>
    </row>
    <row r="206" spans="3:12" x14ac:dyDescent="0.2">
      <c r="C206" s="244"/>
      <c r="E206" s="82" t="s">
        <v>42</v>
      </c>
      <c r="L206" s="87"/>
    </row>
    <row r="207" spans="3:12" x14ac:dyDescent="0.2">
      <c r="C207" s="244"/>
      <c r="E207" s="82" t="s">
        <v>42</v>
      </c>
      <c r="L207" s="87"/>
    </row>
    <row r="208" spans="3:12" x14ac:dyDescent="0.2">
      <c r="C208" s="244"/>
      <c r="E208" s="82" t="s">
        <v>42</v>
      </c>
      <c r="L208" s="87"/>
    </row>
    <row r="209" spans="3:12" x14ac:dyDescent="0.2">
      <c r="C209" s="244"/>
      <c r="E209" s="82" t="s">
        <v>42</v>
      </c>
      <c r="L209" s="87"/>
    </row>
    <row r="210" spans="3:12" x14ac:dyDescent="0.2">
      <c r="C210" s="244"/>
      <c r="E210" s="82" t="s">
        <v>42</v>
      </c>
      <c r="L210" s="87"/>
    </row>
    <row r="211" spans="3:12" x14ac:dyDescent="0.2">
      <c r="C211" s="244"/>
      <c r="E211" s="82" t="s">
        <v>42</v>
      </c>
      <c r="L211" s="87"/>
    </row>
    <row r="212" spans="3:12" x14ac:dyDescent="0.2">
      <c r="C212" s="244"/>
      <c r="E212" s="82" t="s">
        <v>42</v>
      </c>
      <c r="L212" s="87"/>
    </row>
    <row r="213" spans="3:12" x14ac:dyDescent="0.2">
      <c r="C213" s="244"/>
      <c r="E213" s="82" t="s">
        <v>42</v>
      </c>
      <c r="L213" s="87"/>
    </row>
    <row r="214" spans="3:12" x14ac:dyDescent="0.2">
      <c r="C214" s="244"/>
      <c r="E214" s="82" t="s">
        <v>42</v>
      </c>
      <c r="L214" s="87"/>
    </row>
    <row r="215" spans="3:12" x14ac:dyDescent="0.2">
      <c r="C215" s="244"/>
      <c r="E215" s="82" t="s">
        <v>42</v>
      </c>
      <c r="L215" s="87"/>
    </row>
    <row r="216" spans="3:12" x14ac:dyDescent="0.2">
      <c r="C216" s="244"/>
      <c r="E216" s="82" t="s">
        <v>42</v>
      </c>
      <c r="L216" s="87"/>
    </row>
    <row r="217" spans="3:12" x14ac:dyDescent="0.2">
      <c r="C217" s="244"/>
      <c r="E217" s="82" t="s">
        <v>42</v>
      </c>
      <c r="L217" s="87"/>
    </row>
    <row r="218" spans="3:12" x14ac:dyDescent="0.2">
      <c r="C218" s="244"/>
      <c r="E218" s="82" t="s">
        <v>42</v>
      </c>
      <c r="L218" s="87"/>
    </row>
    <row r="219" spans="3:12" x14ac:dyDescent="0.2">
      <c r="C219" s="244"/>
      <c r="E219" s="82" t="s">
        <v>42</v>
      </c>
      <c r="L219" s="87"/>
    </row>
    <row r="220" spans="3:12" x14ac:dyDescent="0.2">
      <c r="C220" s="244"/>
      <c r="E220" s="82" t="s">
        <v>42</v>
      </c>
      <c r="L220" s="87"/>
    </row>
    <row r="221" spans="3:12" x14ac:dyDescent="0.2">
      <c r="C221" s="244"/>
      <c r="E221" s="82" t="s">
        <v>42</v>
      </c>
      <c r="L221" s="87"/>
    </row>
    <row r="222" spans="3:12" x14ac:dyDescent="0.2">
      <c r="C222" s="244"/>
      <c r="E222" s="82" t="s">
        <v>42</v>
      </c>
      <c r="L222" s="87"/>
    </row>
    <row r="223" spans="3:12" x14ac:dyDescent="0.2">
      <c r="C223" s="244"/>
      <c r="E223" s="82" t="s">
        <v>42</v>
      </c>
      <c r="L223" s="87"/>
    </row>
    <row r="224" spans="3:12" x14ac:dyDescent="0.2">
      <c r="C224" s="244"/>
      <c r="E224" s="82" t="s">
        <v>42</v>
      </c>
      <c r="L224" s="87"/>
    </row>
    <row r="225" spans="3:12" x14ac:dyDescent="0.2">
      <c r="C225" s="244"/>
      <c r="E225" s="82" t="s">
        <v>42</v>
      </c>
      <c r="L225" s="87"/>
    </row>
    <row r="226" spans="3:12" x14ac:dyDescent="0.2">
      <c r="C226" s="244"/>
      <c r="E226" s="82" t="s">
        <v>42</v>
      </c>
      <c r="L226" s="87"/>
    </row>
    <row r="227" spans="3:12" x14ac:dyDescent="0.2">
      <c r="C227" s="244"/>
      <c r="E227" s="82" t="s">
        <v>42</v>
      </c>
      <c r="L227" s="87"/>
    </row>
    <row r="228" spans="3:12" x14ac:dyDescent="0.2">
      <c r="C228" s="244"/>
      <c r="E228" s="82" t="s">
        <v>42</v>
      </c>
      <c r="L228" s="87"/>
    </row>
    <row r="229" spans="3:12" x14ac:dyDescent="0.2">
      <c r="C229" s="244"/>
      <c r="E229" s="82" t="s">
        <v>42</v>
      </c>
      <c r="L229" s="87"/>
    </row>
    <row r="230" spans="3:12" x14ac:dyDescent="0.2">
      <c r="C230" s="244"/>
      <c r="E230" s="82" t="s">
        <v>42</v>
      </c>
      <c r="L230" s="87"/>
    </row>
    <row r="231" spans="3:12" x14ac:dyDescent="0.2">
      <c r="C231" s="244"/>
      <c r="E231" s="82" t="s">
        <v>42</v>
      </c>
      <c r="L231" s="87"/>
    </row>
    <row r="232" spans="3:12" x14ac:dyDescent="0.2">
      <c r="C232" s="244"/>
      <c r="E232" s="82" t="s">
        <v>42</v>
      </c>
      <c r="L232" s="87"/>
    </row>
    <row r="233" spans="3:12" x14ac:dyDescent="0.2">
      <c r="C233" s="244"/>
      <c r="E233" s="82" t="s">
        <v>42</v>
      </c>
      <c r="L233" s="87"/>
    </row>
    <row r="234" spans="3:12" x14ac:dyDescent="0.2">
      <c r="C234" s="244"/>
      <c r="E234" s="82" t="s">
        <v>42</v>
      </c>
      <c r="L234" s="87"/>
    </row>
    <row r="235" spans="3:12" x14ac:dyDescent="0.2">
      <c r="C235" s="244"/>
      <c r="E235" s="82" t="s">
        <v>42</v>
      </c>
      <c r="L235" s="87"/>
    </row>
    <row r="236" spans="3:12" x14ac:dyDescent="0.2">
      <c r="C236" s="244"/>
      <c r="E236" s="82" t="s">
        <v>42</v>
      </c>
      <c r="L236" s="87"/>
    </row>
    <row r="237" spans="3:12" x14ac:dyDescent="0.2">
      <c r="C237" s="244"/>
      <c r="E237" s="82" t="s">
        <v>42</v>
      </c>
      <c r="L237" s="87"/>
    </row>
    <row r="238" spans="3:12" x14ac:dyDescent="0.2">
      <c r="C238" s="244"/>
      <c r="E238" s="82" t="s">
        <v>42</v>
      </c>
      <c r="L238" s="87"/>
    </row>
    <row r="239" spans="3:12" x14ac:dyDescent="0.2">
      <c r="C239" s="244"/>
      <c r="E239" s="82" t="s">
        <v>42</v>
      </c>
      <c r="L239" s="87"/>
    </row>
    <row r="240" spans="3:12" x14ac:dyDescent="0.2">
      <c r="C240" s="244"/>
      <c r="E240" s="82" t="s">
        <v>42</v>
      </c>
      <c r="L240" s="87"/>
    </row>
    <row r="241" spans="3:12" x14ac:dyDescent="0.2">
      <c r="C241" s="244"/>
      <c r="E241" s="82" t="s">
        <v>42</v>
      </c>
      <c r="L241" s="87"/>
    </row>
    <row r="242" spans="3:12" x14ac:dyDescent="0.2">
      <c r="C242" s="244"/>
      <c r="E242" s="82" t="s">
        <v>42</v>
      </c>
      <c r="L242" s="87"/>
    </row>
    <row r="243" spans="3:12" x14ac:dyDescent="0.2">
      <c r="C243" s="244"/>
      <c r="E243" s="82" t="s">
        <v>42</v>
      </c>
      <c r="L243" s="87"/>
    </row>
    <row r="244" spans="3:12" x14ac:dyDescent="0.2">
      <c r="C244" s="244"/>
      <c r="E244" s="82" t="s">
        <v>42</v>
      </c>
      <c r="L244" s="87"/>
    </row>
    <row r="245" spans="3:12" x14ac:dyDescent="0.2">
      <c r="C245" s="244"/>
      <c r="E245" s="82" t="s">
        <v>42</v>
      </c>
      <c r="L245" s="87"/>
    </row>
    <row r="246" spans="3:12" x14ac:dyDescent="0.2">
      <c r="C246" s="244"/>
      <c r="E246" s="82" t="s">
        <v>42</v>
      </c>
      <c r="L246" s="87"/>
    </row>
    <row r="247" spans="3:12" x14ac:dyDescent="0.2">
      <c r="C247" s="244"/>
      <c r="E247" s="82" t="s">
        <v>42</v>
      </c>
      <c r="L247" s="87"/>
    </row>
    <row r="248" spans="3:12" x14ac:dyDescent="0.2">
      <c r="C248" s="244"/>
      <c r="E248" s="82" t="s">
        <v>42</v>
      </c>
      <c r="L248" s="87"/>
    </row>
    <row r="249" spans="3:12" x14ac:dyDescent="0.2">
      <c r="C249" s="244"/>
      <c r="E249" s="82" t="s">
        <v>42</v>
      </c>
      <c r="L249" s="87"/>
    </row>
    <row r="250" spans="3:12" x14ac:dyDescent="0.2">
      <c r="C250" s="244"/>
      <c r="E250" s="82" t="s">
        <v>42</v>
      </c>
      <c r="L250" s="87"/>
    </row>
    <row r="251" spans="3:12" x14ac:dyDescent="0.2">
      <c r="C251" s="244"/>
      <c r="E251" s="82" t="s">
        <v>42</v>
      </c>
      <c r="L251" s="87"/>
    </row>
    <row r="252" spans="3:12" x14ac:dyDescent="0.2">
      <c r="C252" s="244"/>
      <c r="E252" s="82" t="s">
        <v>42</v>
      </c>
      <c r="L252" s="87"/>
    </row>
    <row r="253" spans="3:12" x14ac:dyDescent="0.2">
      <c r="C253" s="244"/>
      <c r="E253" s="82" t="s">
        <v>42</v>
      </c>
      <c r="L253" s="87"/>
    </row>
    <row r="254" spans="3:12" x14ac:dyDescent="0.2">
      <c r="C254" s="244"/>
      <c r="E254" s="82" t="s">
        <v>42</v>
      </c>
      <c r="L254" s="87"/>
    </row>
    <row r="255" spans="3:12" x14ac:dyDescent="0.2">
      <c r="C255" s="244"/>
      <c r="E255" s="82" t="s">
        <v>42</v>
      </c>
      <c r="L255" s="87"/>
    </row>
    <row r="256" spans="3:12" x14ac:dyDescent="0.2">
      <c r="C256" s="244"/>
      <c r="E256" s="82" t="s">
        <v>42</v>
      </c>
      <c r="L256" s="87"/>
    </row>
    <row r="257" spans="3:12" x14ac:dyDescent="0.2">
      <c r="C257" s="244"/>
      <c r="E257" s="82" t="s">
        <v>42</v>
      </c>
      <c r="L257" s="87"/>
    </row>
    <row r="258" spans="3:12" x14ac:dyDescent="0.2">
      <c r="C258" s="244"/>
      <c r="E258" s="82" t="s">
        <v>42</v>
      </c>
      <c r="L258" s="87"/>
    </row>
    <row r="259" spans="3:12" x14ac:dyDescent="0.2">
      <c r="C259" s="244"/>
      <c r="E259" s="82" t="s">
        <v>42</v>
      </c>
      <c r="L259" s="87"/>
    </row>
    <row r="260" spans="3:12" x14ac:dyDescent="0.2">
      <c r="C260" s="244"/>
      <c r="E260" s="82" t="s">
        <v>42</v>
      </c>
      <c r="L260" s="87"/>
    </row>
    <row r="261" spans="3:12" x14ac:dyDescent="0.2">
      <c r="C261" s="244"/>
      <c r="E261" s="82" t="s">
        <v>42</v>
      </c>
      <c r="L261" s="87"/>
    </row>
    <row r="262" spans="3:12" x14ac:dyDescent="0.2">
      <c r="C262" s="244"/>
      <c r="E262" s="82" t="s">
        <v>42</v>
      </c>
      <c r="L262" s="87"/>
    </row>
    <row r="263" spans="3:12" x14ac:dyDescent="0.2">
      <c r="C263" s="244"/>
      <c r="E263" s="82" t="s">
        <v>42</v>
      </c>
      <c r="L263" s="87"/>
    </row>
    <row r="264" spans="3:12" x14ac:dyDescent="0.2">
      <c r="C264" s="244"/>
      <c r="E264" s="82" t="s">
        <v>42</v>
      </c>
      <c r="L264" s="87"/>
    </row>
    <row r="265" spans="3:12" x14ac:dyDescent="0.2">
      <c r="C265" s="244"/>
      <c r="E265" s="82" t="s">
        <v>42</v>
      </c>
      <c r="L265" s="87"/>
    </row>
    <row r="266" spans="3:12" x14ac:dyDescent="0.2">
      <c r="C266" s="244"/>
      <c r="E266" s="82" t="s">
        <v>42</v>
      </c>
      <c r="L266" s="87"/>
    </row>
    <row r="267" spans="3:12" x14ac:dyDescent="0.2">
      <c r="C267" s="244"/>
      <c r="E267" s="82" t="s">
        <v>42</v>
      </c>
      <c r="L267" s="87"/>
    </row>
    <row r="268" spans="3:12" x14ac:dyDescent="0.2">
      <c r="C268" s="244"/>
      <c r="E268" s="82" t="s">
        <v>42</v>
      </c>
      <c r="L268" s="87"/>
    </row>
    <row r="269" spans="3:12" x14ac:dyDescent="0.2">
      <c r="C269" s="244"/>
      <c r="E269" s="82" t="s">
        <v>42</v>
      </c>
      <c r="L269" s="87"/>
    </row>
    <row r="270" spans="3:12" x14ac:dyDescent="0.2">
      <c r="C270" s="244"/>
      <c r="E270" s="82" t="s">
        <v>42</v>
      </c>
      <c r="L270" s="87"/>
    </row>
    <row r="271" spans="3:12" x14ac:dyDescent="0.2">
      <c r="C271" s="244"/>
      <c r="E271" s="82" t="s">
        <v>42</v>
      </c>
      <c r="L271" s="87"/>
    </row>
    <row r="272" spans="3:12" x14ac:dyDescent="0.2">
      <c r="C272" s="244"/>
      <c r="E272" s="82" t="s">
        <v>42</v>
      </c>
      <c r="L272" s="87"/>
    </row>
    <row r="273" spans="3:12" x14ac:dyDescent="0.2">
      <c r="C273" s="244"/>
      <c r="E273" s="82" t="s">
        <v>42</v>
      </c>
      <c r="L273" s="87"/>
    </row>
    <row r="274" spans="3:12" x14ac:dyDescent="0.2">
      <c r="C274" s="244"/>
      <c r="E274" s="82" t="s">
        <v>42</v>
      </c>
      <c r="L274" s="87"/>
    </row>
    <row r="275" spans="3:12" x14ac:dyDescent="0.2">
      <c r="C275" s="244"/>
      <c r="E275" s="82" t="s">
        <v>42</v>
      </c>
      <c r="L275" s="87"/>
    </row>
    <row r="276" spans="3:12" x14ac:dyDescent="0.2">
      <c r="C276" s="244"/>
      <c r="E276" s="82" t="s">
        <v>42</v>
      </c>
      <c r="L276" s="87"/>
    </row>
    <row r="277" spans="3:12" x14ac:dyDescent="0.2">
      <c r="C277" s="244"/>
      <c r="E277" s="82" t="s">
        <v>42</v>
      </c>
      <c r="L277" s="87"/>
    </row>
    <row r="278" spans="3:12" x14ac:dyDescent="0.2">
      <c r="C278" s="244"/>
      <c r="E278" s="82" t="s">
        <v>42</v>
      </c>
      <c r="L278" s="87"/>
    </row>
    <row r="279" spans="3:12" x14ac:dyDescent="0.2">
      <c r="C279" s="244"/>
      <c r="E279" s="82" t="s">
        <v>42</v>
      </c>
      <c r="L279" s="87"/>
    </row>
    <row r="280" spans="3:12" x14ac:dyDescent="0.2">
      <c r="C280" s="244"/>
      <c r="E280" s="82" t="s">
        <v>42</v>
      </c>
      <c r="L280" s="87"/>
    </row>
    <row r="281" spans="3:12" x14ac:dyDescent="0.2">
      <c r="C281" s="244"/>
      <c r="E281" s="82" t="s">
        <v>42</v>
      </c>
      <c r="L281" s="87"/>
    </row>
    <row r="282" spans="3:12" x14ac:dyDescent="0.2">
      <c r="C282" s="244"/>
      <c r="E282" s="82" t="s">
        <v>42</v>
      </c>
      <c r="L282" s="87"/>
    </row>
    <row r="283" spans="3:12" x14ac:dyDescent="0.2">
      <c r="C283" s="244"/>
      <c r="E283" s="82" t="s">
        <v>42</v>
      </c>
      <c r="L283" s="87"/>
    </row>
    <row r="284" spans="3:12" x14ac:dyDescent="0.2">
      <c r="C284" s="244"/>
      <c r="E284" s="82" t="s">
        <v>42</v>
      </c>
      <c r="L284" s="87"/>
    </row>
    <row r="285" spans="3:12" x14ac:dyDescent="0.2">
      <c r="C285" s="244"/>
      <c r="E285" s="82" t="s">
        <v>42</v>
      </c>
      <c r="L285" s="87"/>
    </row>
    <row r="286" spans="3:12" x14ac:dyDescent="0.2">
      <c r="C286" s="244"/>
      <c r="E286" s="82" t="s">
        <v>42</v>
      </c>
      <c r="L286" s="87"/>
    </row>
    <row r="287" spans="3:12" x14ac:dyDescent="0.2">
      <c r="C287" s="244"/>
      <c r="E287" s="82" t="s">
        <v>42</v>
      </c>
      <c r="L287" s="87"/>
    </row>
    <row r="288" spans="3:12" x14ac:dyDescent="0.2">
      <c r="C288" s="244"/>
      <c r="E288" s="82" t="s">
        <v>42</v>
      </c>
      <c r="L288" s="87"/>
    </row>
    <row r="289" spans="3:12" x14ac:dyDescent="0.2">
      <c r="C289" s="244"/>
      <c r="E289" s="82" t="s">
        <v>42</v>
      </c>
      <c r="L289" s="87"/>
    </row>
    <row r="290" spans="3:12" x14ac:dyDescent="0.2">
      <c r="C290" s="244"/>
      <c r="E290" s="82" t="s">
        <v>42</v>
      </c>
      <c r="L290" s="87"/>
    </row>
    <row r="291" spans="3:12" x14ac:dyDescent="0.2">
      <c r="C291" s="244"/>
      <c r="E291" s="82" t="s">
        <v>42</v>
      </c>
      <c r="L291" s="87"/>
    </row>
    <row r="292" spans="3:12" x14ac:dyDescent="0.2">
      <c r="C292" s="244"/>
      <c r="E292" s="82" t="s">
        <v>42</v>
      </c>
      <c r="L292" s="87"/>
    </row>
    <row r="293" spans="3:12" x14ac:dyDescent="0.2">
      <c r="C293" s="244"/>
      <c r="E293" s="82" t="s">
        <v>42</v>
      </c>
      <c r="L293" s="87"/>
    </row>
    <row r="294" spans="3:12" x14ac:dyDescent="0.2">
      <c r="C294" s="244"/>
      <c r="E294" s="82" t="s">
        <v>42</v>
      </c>
      <c r="L294" s="87"/>
    </row>
    <row r="295" spans="3:12" x14ac:dyDescent="0.2">
      <c r="C295" s="244"/>
      <c r="E295" s="82" t="s">
        <v>42</v>
      </c>
      <c r="L295" s="87"/>
    </row>
    <row r="296" spans="3:12" x14ac:dyDescent="0.2">
      <c r="C296" s="244"/>
      <c r="E296" s="82" t="s">
        <v>42</v>
      </c>
      <c r="L296" s="87"/>
    </row>
    <row r="297" spans="3:12" x14ac:dyDescent="0.2">
      <c r="C297" s="244"/>
      <c r="E297" s="82" t="s">
        <v>42</v>
      </c>
      <c r="L297" s="87"/>
    </row>
    <row r="298" spans="3:12" x14ac:dyDescent="0.2">
      <c r="C298" s="244"/>
      <c r="E298" s="82" t="s">
        <v>42</v>
      </c>
      <c r="L298" s="87"/>
    </row>
    <row r="299" spans="3:12" x14ac:dyDescent="0.2">
      <c r="C299" s="244"/>
      <c r="E299" s="82" t="s">
        <v>42</v>
      </c>
      <c r="L299" s="87"/>
    </row>
    <row r="300" spans="3:12" x14ac:dyDescent="0.2">
      <c r="C300" s="244"/>
      <c r="E300" s="82" t="s">
        <v>42</v>
      </c>
      <c r="L300" s="87"/>
    </row>
    <row r="301" spans="3:12" x14ac:dyDescent="0.2">
      <c r="C301" s="244"/>
      <c r="E301" s="82" t="s">
        <v>42</v>
      </c>
      <c r="L301" s="87"/>
    </row>
    <row r="302" spans="3:12" x14ac:dyDescent="0.2">
      <c r="C302" s="244"/>
      <c r="E302" s="82" t="s">
        <v>42</v>
      </c>
      <c r="L302" s="87"/>
    </row>
    <row r="303" spans="3:12" x14ac:dyDescent="0.2">
      <c r="C303" s="244"/>
      <c r="E303" s="82" t="s">
        <v>42</v>
      </c>
      <c r="L303" s="87"/>
    </row>
    <row r="304" spans="3:12" x14ac:dyDescent="0.2">
      <c r="C304" s="244"/>
      <c r="E304" s="82" t="s">
        <v>42</v>
      </c>
      <c r="L304" s="87"/>
    </row>
    <row r="305" spans="3:12" x14ac:dyDescent="0.2">
      <c r="C305" s="244"/>
      <c r="E305" s="82" t="s">
        <v>42</v>
      </c>
      <c r="L305" s="87"/>
    </row>
    <row r="306" spans="3:12" x14ac:dyDescent="0.2">
      <c r="C306" s="244"/>
      <c r="E306" s="82" t="s">
        <v>42</v>
      </c>
      <c r="L306" s="87"/>
    </row>
    <row r="307" spans="3:12" x14ac:dyDescent="0.2">
      <c r="C307" s="244"/>
      <c r="E307" s="82" t="s">
        <v>42</v>
      </c>
      <c r="L307" s="87"/>
    </row>
    <row r="308" spans="3:12" x14ac:dyDescent="0.2">
      <c r="C308" s="244"/>
      <c r="E308" s="82" t="s">
        <v>42</v>
      </c>
      <c r="L308" s="87"/>
    </row>
    <row r="309" spans="3:12" x14ac:dyDescent="0.2">
      <c r="C309" s="244"/>
      <c r="E309" s="82" t="s">
        <v>42</v>
      </c>
      <c r="L309" s="87"/>
    </row>
    <row r="310" spans="3:12" x14ac:dyDescent="0.2">
      <c r="C310" s="244"/>
      <c r="E310" s="82" t="s">
        <v>42</v>
      </c>
      <c r="L310" s="87"/>
    </row>
    <row r="311" spans="3:12" x14ac:dyDescent="0.2">
      <c r="C311" s="244"/>
      <c r="E311" s="82" t="s">
        <v>42</v>
      </c>
      <c r="L311" s="87"/>
    </row>
    <row r="312" spans="3:12" x14ac:dyDescent="0.2">
      <c r="C312" s="244"/>
      <c r="E312" s="82" t="s">
        <v>42</v>
      </c>
      <c r="L312" s="87"/>
    </row>
    <row r="313" spans="3:12" x14ac:dyDescent="0.2">
      <c r="C313" s="244"/>
      <c r="E313" s="82" t="s">
        <v>42</v>
      </c>
      <c r="L313" s="87"/>
    </row>
    <row r="314" spans="3:12" x14ac:dyDescent="0.2">
      <c r="C314" s="244"/>
      <c r="E314" s="82" t="s">
        <v>42</v>
      </c>
      <c r="L314" s="87"/>
    </row>
    <row r="315" spans="3:12" x14ac:dyDescent="0.2">
      <c r="C315" s="244"/>
      <c r="E315" s="82" t="s">
        <v>42</v>
      </c>
      <c r="L315" s="87"/>
    </row>
    <row r="316" spans="3:12" x14ac:dyDescent="0.2">
      <c r="C316" s="244"/>
      <c r="E316" s="82" t="s">
        <v>42</v>
      </c>
      <c r="L316" s="87"/>
    </row>
    <row r="317" spans="3:12" x14ac:dyDescent="0.2">
      <c r="C317" s="244"/>
      <c r="E317" s="82" t="s">
        <v>42</v>
      </c>
      <c r="L317" s="87"/>
    </row>
    <row r="318" spans="3:12" x14ac:dyDescent="0.2">
      <c r="C318" s="244"/>
      <c r="E318" s="82" t="s">
        <v>42</v>
      </c>
      <c r="L318" s="87"/>
    </row>
    <row r="319" spans="3:12" x14ac:dyDescent="0.2">
      <c r="C319" s="244"/>
      <c r="E319" s="82" t="s">
        <v>42</v>
      </c>
      <c r="L319" s="87"/>
    </row>
    <row r="320" spans="3:12" x14ac:dyDescent="0.2">
      <c r="C320" s="244"/>
      <c r="E320" s="82" t="s">
        <v>42</v>
      </c>
      <c r="L320" s="87"/>
    </row>
    <row r="321" spans="3:12" x14ac:dyDescent="0.2">
      <c r="C321" s="244"/>
      <c r="E321" s="82" t="s">
        <v>42</v>
      </c>
      <c r="L321" s="87"/>
    </row>
    <row r="322" spans="3:12" x14ac:dyDescent="0.2">
      <c r="C322" s="244"/>
      <c r="E322" s="82" t="s">
        <v>42</v>
      </c>
      <c r="L322" s="87"/>
    </row>
    <row r="323" spans="3:12" x14ac:dyDescent="0.2">
      <c r="C323" s="244"/>
      <c r="E323" s="82" t="s">
        <v>42</v>
      </c>
      <c r="L323" s="87"/>
    </row>
    <row r="324" spans="3:12" x14ac:dyDescent="0.2">
      <c r="C324" s="244"/>
      <c r="E324" s="82" t="s">
        <v>42</v>
      </c>
      <c r="L324" s="87"/>
    </row>
    <row r="325" spans="3:12" x14ac:dyDescent="0.2">
      <c r="C325" s="244"/>
      <c r="E325" s="82" t="s">
        <v>42</v>
      </c>
      <c r="L325" s="87"/>
    </row>
    <row r="326" spans="3:12" x14ac:dyDescent="0.2">
      <c r="C326" s="244"/>
      <c r="E326" s="82" t="s">
        <v>42</v>
      </c>
      <c r="L326" s="87"/>
    </row>
    <row r="327" spans="3:12" x14ac:dyDescent="0.2">
      <c r="C327" s="244"/>
      <c r="E327" s="82" t="s">
        <v>42</v>
      </c>
      <c r="L327" s="87"/>
    </row>
    <row r="328" spans="3:12" x14ac:dyDescent="0.2">
      <c r="C328" s="244"/>
      <c r="E328" s="82" t="s">
        <v>42</v>
      </c>
      <c r="L328" s="87"/>
    </row>
    <row r="329" spans="3:12" x14ac:dyDescent="0.2">
      <c r="C329" s="244"/>
      <c r="E329" s="82" t="s">
        <v>42</v>
      </c>
      <c r="L329" s="87"/>
    </row>
    <row r="330" spans="3:12" x14ac:dyDescent="0.2">
      <c r="C330" s="244"/>
      <c r="E330" s="82" t="s">
        <v>42</v>
      </c>
      <c r="L330" s="87"/>
    </row>
    <row r="331" spans="3:12" x14ac:dyDescent="0.2">
      <c r="C331" s="244"/>
      <c r="E331" s="82" t="s">
        <v>42</v>
      </c>
      <c r="L331" s="87"/>
    </row>
    <row r="332" spans="3:12" x14ac:dyDescent="0.2">
      <c r="C332" s="244"/>
      <c r="E332" s="82" t="s">
        <v>42</v>
      </c>
      <c r="L332" s="87"/>
    </row>
    <row r="333" spans="3:12" x14ac:dyDescent="0.2">
      <c r="C333" s="244"/>
      <c r="E333" s="82" t="s">
        <v>42</v>
      </c>
      <c r="L333" s="87"/>
    </row>
    <row r="334" spans="3:12" x14ac:dyDescent="0.2">
      <c r="C334" s="244"/>
      <c r="E334" s="82" t="s">
        <v>42</v>
      </c>
      <c r="L334" s="87"/>
    </row>
    <row r="335" spans="3:12" x14ac:dyDescent="0.2">
      <c r="C335" s="244"/>
      <c r="E335" s="82" t="s">
        <v>42</v>
      </c>
      <c r="L335" s="87"/>
    </row>
    <row r="336" spans="3:12" x14ac:dyDescent="0.2">
      <c r="C336" s="244"/>
      <c r="E336" s="82" t="s">
        <v>42</v>
      </c>
      <c r="L336" s="87"/>
    </row>
    <row r="337" spans="3:12" x14ac:dyDescent="0.2">
      <c r="C337" s="244"/>
      <c r="E337" s="82" t="s">
        <v>42</v>
      </c>
      <c r="L337" s="87"/>
    </row>
    <row r="338" spans="3:12" x14ac:dyDescent="0.2">
      <c r="C338" s="244"/>
      <c r="E338" s="82" t="s">
        <v>42</v>
      </c>
      <c r="L338" s="87"/>
    </row>
    <row r="339" spans="3:12" x14ac:dyDescent="0.2">
      <c r="C339" s="244"/>
      <c r="E339" s="82" t="s">
        <v>42</v>
      </c>
      <c r="L339" s="87"/>
    </row>
    <row r="340" spans="3:12" x14ac:dyDescent="0.2">
      <c r="C340" s="244"/>
      <c r="E340" s="82" t="s">
        <v>42</v>
      </c>
      <c r="L340" s="87"/>
    </row>
    <row r="341" spans="3:12" x14ac:dyDescent="0.2">
      <c r="C341" s="244"/>
      <c r="E341" s="82" t="s">
        <v>42</v>
      </c>
      <c r="L341" s="87"/>
    </row>
    <row r="342" spans="3:12" x14ac:dyDescent="0.2">
      <c r="C342" s="244"/>
      <c r="E342" s="82" t="s">
        <v>42</v>
      </c>
      <c r="L342" s="87"/>
    </row>
    <row r="343" spans="3:12" x14ac:dyDescent="0.2">
      <c r="C343" s="244"/>
      <c r="E343" s="82" t="s">
        <v>42</v>
      </c>
      <c r="L343" s="87"/>
    </row>
    <row r="344" spans="3:12" x14ac:dyDescent="0.2">
      <c r="C344" s="244"/>
      <c r="E344" s="82" t="s">
        <v>42</v>
      </c>
      <c r="L344" s="87"/>
    </row>
    <row r="345" spans="3:12" x14ac:dyDescent="0.2">
      <c r="C345" s="244"/>
      <c r="E345" s="82" t="s">
        <v>42</v>
      </c>
      <c r="L345" s="87"/>
    </row>
    <row r="346" spans="3:12" x14ac:dyDescent="0.2">
      <c r="C346" s="244"/>
      <c r="E346" s="82" t="s">
        <v>42</v>
      </c>
      <c r="L346" s="87"/>
    </row>
    <row r="347" spans="3:12" x14ac:dyDescent="0.2">
      <c r="C347" s="244"/>
      <c r="E347" s="82" t="s">
        <v>42</v>
      </c>
      <c r="L347" s="87"/>
    </row>
    <row r="348" spans="3:12" x14ac:dyDescent="0.2">
      <c r="C348" s="244"/>
      <c r="E348" s="82" t="s">
        <v>42</v>
      </c>
      <c r="L348" s="87"/>
    </row>
    <row r="349" spans="3:12" x14ac:dyDescent="0.2">
      <c r="C349" s="244"/>
      <c r="E349" s="82" t="s">
        <v>42</v>
      </c>
      <c r="L349" s="87"/>
    </row>
    <row r="350" spans="3:12" x14ac:dyDescent="0.2">
      <c r="C350" s="244"/>
      <c r="E350" s="82" t="s">
        <v>42</v>
      </c>
      <c r="L350" s="87"/>
    </row>
    <row r="351" spans="3:12" x14ac:dyDescent="0.2">
      <c r="C351" s="244"/>
      <c r="E351" s="82" t="s">
        <v>42</v>
      </c>
      <c r="L351" s="87"/>
    </row>
    <row r="352" spans="3:12" x14ac:dyDescent="0.2">
      <c r="C352" s="244"/>
      <c r="E352" s="82" t="s">
        <v>42</v>
      </c>
      <c r="L352" s="87"/>
    </row>
    <row r="353" spans="3:12" x14ac:dyDescent="0.2">
      <c r="C353" s="244"/>
      <c r="E353" s="82" t="s">
        <v>42</v>
      </c>
      <c r="L353" s="87"/>
    </row>
    <row r="354" spans="3:12" x14ac:dyDescent="0.2">
      <c r="C354" s="244"/>
      <c r="E354" s="82" t="s">
        <v>42</v>
      </c>
      <c r="L354" s="87"/>
    </row>
    <row r="355" spans="3:12" x14ac:dyDescent="0.2">
      <c r="C355" s="244"/>
      <c r="E355" s="82" t="s">
        <v>42</v>
      </c>
      <c r="L355" s="87"/>
    </row>
    <row r="356" spans="3:12" x14ac:dyDescent="0.2">
      <c r="C356" s="244"/>
      <c r="E356" s="82" t="s">
        <v>42</v>
      </c>
      <c r="L356" s="87"/>
    </row>
    <row r="357" spans="3:12" x14ac:dyDescent="0.2">
      <c r="C357" s="244"/>
      <c r="E357" s="82" t="s">
        <v>42</v>
      </c>
      <c r="L357" s="87"/>
    </row>
    <row r="358" spans="3:12" x14ac:dyDescent="0.2">
      <c r="C358" s="244"/>
      <c r="E358" s="82" t="s">
        <v>42</v>
      </c>
      <c r="L358" s="87"/>
    </row>
    <row r="359" spans="3:12" x14ac:dyDescent="0.2">
      <c r="C359" s="244"/>
      <c r="E359" s="82" t="s">
        <v>42</v>
      </c>
      <c r="L359" s="87"/>
    </row>
    <row r="360" spans="3:12" x14ac:dyDescent="0.2">
      <c r="C360" s="244"/>
      <c r="E360" s="82" t="s">
        <v>42</v>
      </c>
      <c r="L360" s="87"/>
    </row>
    <row r="361" spans="3:12" x14ac:dyDescent="0.2">
      <c r="C361" s="244"/>
      <c r="E361" s="82" t="s">
        <v>42</v>
      </c>
      <c r="L361" s="87"/>
    </row>
    <row r="362" spans="3:12" x14ac:dyDescent="0.2">
      <c r="C362" s="244"/>
      <c r="E362" s="82" t="s">
        <v>42</v>
      </c>
      <c r="L362" s="87"/>
    </row>
    <row r="363" spans="3:12" x14ac:dyDescent="0.2">
      <c r="C363" s="244"/>
      <c r="E363" s="82" t="s">
        <v>42</v>
      </c>
      <c r="L363" s="87"/>
    </row>
    <row r="364" spans="3:12" x14ac:dyDescent="0.2">
      <c r="C364" s="244"/>
      <c r="E364" s="82" t="s">
        <v>42</v>
      </c>
      <c r="L364" s="87"/>
    </row>
    <row r="365" spans="3:12" x14ac:dyDescent="0.2">
      <c r="C365" s="244"/>
      <c r="E365" s="82" t="s">
        <v>42</v>
      </c>
      <c r="L365" s="87"/>
    </row>
    <row r="366" spans="3:12" x14ac:dyDescent="0.2">
      <c r="C366" s="244"/>
      <c r="E366" s="82" t="s">
        <v>42</v>
      </c>
      <c r="L366" s="87"/>
    </row>
    <row r="367" spans="3:12" x14ac:dyDescent="0.2">
      <c r="C367" s="244"/>
      <c r="E367" s="82" t="s">
        <v>42</v>
      </c>
      <c r="L367" s="87"/>
    </row>
    <row r="368" spans="3:12" x14ac:dyDescent="0.2">
      <c r="C368" s="244"/>
      <c r="E368" s="82" t="s">
        <v>42</v>
      </c>
      <c r="L368" s="87"/>
    </row>
    <row r="369" spans="3:12" x14ac:dyDescent="0.2">
      <c r="C369" s="244"/>
      <c r="E369" s="82" t="s">
        <v>42</v>
      </c>
      <c r="L369" s="87"/>
    </row>
    <row r="370" spans="3:12" x14ac:dyDescent="0.2">
      <c r="C370" s="244"/>
      <c r="E370" s="82" t="s">
        <v>42</v>
      </c>
      <c r="L370" s="87"/>
    </row>
    <row r="371" spans="3:12" x14ac:dyDescent="0.2">
      <c r="C371" s="244"/>
      <c r="E371" s="82" t="s">
        <v>42</v>
      </c>
      <c r="L371" s="87"/>
    </row>
    <row r="372" spans="3:12" x14ac:dyDescent="0.2">
      <c r="C372" s="244"/>
      <c r="E372" s="82" t="s">
        <v>42</v>
      </c>
      <c r="L372" s="87"/>
    </row>
    <row r="373" spans="3:12" x14ac:dyDescent="0.2">
      <c r="C373" s="244"/>
      <c r="E373" s="82" t="s">
        <v>42</v>
      </c>
      <c r="L373" s="87"/>
    </row>
    <row r="374" spans="3:12" x14ac:dyDescent="0.2">
      <c r="C374" s="244"/>
      <c r="E374" s="82" t="s">
        <v>42</v>
      </c>
      <c r="L374" s="87"/>
    </row>
    <row r="375" spans="3:12" x14ac:dyDescent="0.2">
      <c r="C375" s="244"/>
      <c r="E375" s="82" t="s">
        <v>42</v>
      </c>
      <c r="L375" s="87"/>
    </row>
    <row r="376" spans="3:12" x14ac:dyDescent="0.2">
      <c r="C376" s="244"/>
      <c r="E376" s="82" t="s">
        <v>42</v>
      </c>
      <c r="L376" s="87"/>
    </row>
    <row r="377" spans="3:12" x14ac:dyDescent="0.2">
      <c r="C377" s="244"/>
      <c r="E377" s="82" t="s">
        <v>42</v>
      </c>
      <c r="L377" s="87"/>
    </row>
    <row r="378" spans="3:12" x14ac:dyDescent="0.2">
      <c r="C378" s="244"/>
      <c r="E378" s="82" t="s">
        <v>42</v>
      </c>
      <c r="L378" s="87"/>
    </row>
    <row r="379" spans="3:12" x14ac:dyDescent="0.2">
      <c r="C379" s="244"/>
      <c r="E379" s="82" t="s">
        <v>42</v>
      </c>
      <c r="L379" s="87"/>
    </row>
    <row r="380" spans="3:12" x14ac:dyDescent="0.2">
      <c r="C380" s="244"/>
      <c r="E380" s="82" t="s">
        <v>42</v>
      </c>
      <c r="L380" s="87"/>
    </row>
    <row r="381" spans="3:12" x14ac:dyDescent="0.2">
      <c r="C381" s="244"/>
      <c r="E381" s="82" t="s">
        <v>42</v>
      </c>
      <c r="L381" s="87"/>
    </row>
    <row r="382" spans="3:12" x14ac:dyDescent="0.2">
      <c r="C382" s="244"/>
      <c r="E382" s="82" t="s">
        <v>42</v>
      </c>
      <c r="L382" s="87"/>
    </row>
    <row r="383" spans="3:12" x14ac:dyDescent="0.2">
      <c r="C383" s="244"/>
      <c r="E383" s="82" t="s">
        <v>42</v>
      </c>
      <c r="L383" s="87"/>
    </row>
    <row r="384" spans="3:12" x14ac:dyDescent="0.2">
      <c r="C384" s="244"/>
      <c r="E384" s="82" t="s">
        <v>42</v>
      </c>
      <c r="L384" s="87"/>
    </row>
    <row r="385" spans="3:12" x14ac:dyDescent="0.2">
      <c r="C385" s="244"/>
      <c r="E385" s="82" t="s">
        <v>42</v>
      </c>
      <c r="L385" s="87"/>
    </row>
    <row r="386" spans="3:12" x14ac:dyDescent="0.2">
      <c r="C386" s="244"/>
      <c r="E386" s="82" t="s">
        <v>42</v>
      </c>
      <c r="L386" s="87"/>
    </row>
    <row r="387" spans="3:12" x14ac:dyDescent="0.2">
      <c r="C387" s="244"/>
      <c r="E387" s="82" t="s">
        <v>42</v>
      </c>
      <c r="L387" s="87"/>
    </row>
    <row r="388" spans="3:12" x14ac:dyDescent="0.2">
      <c r="C388" s="244"/>
      <c r="E388" s="82" t="s">
        <v>42</v>
      </c>
      <c r="L388" s="87"/>
    </row>
    <row r="389" spans="3:12" x14ac:dyDescent="0.2">
      <c r="C389" s="244"/>
      <c r="E389" s="82" t="s">
        <v>42</v>
      </c>
      <c r="L389" s="87"/>
    </row>
    <row r="390" spans="3:12" x14ac:dyDescent="0.2">
      <c r="C390" s="244"/>
      <c r="E390" s="82" t="s">
        <v>42</v>
      </c>
      <c r="L390" s="87"/>
    </row>
    <row r="391" spans="3:12" x14ac:dyDescent="0.2">
      <c r="C391" s="244"/>
      <c r="E391" s="82" t="s">
        <v>42</v>
      </c>
      <c r="L391" s="87"/>
    </row>
    <row r="392" spans="3:12" x14ac:dyDescent="0.2">
      <c r="C392" s="244"/>
      <c r="E392" s="82" t="s">
        <v>42</v>
      </c>
      <c r="L392" s="87"/>
    </row>
    <row r="393" spans="3:12" x14ac:dyDescent="0.2">
      <c r="C393" s="244"/>
      <c r="E393" s="82" t="s">
        <v>42</v>
      </c>
      <c r="L393" s="87"/>
    </row>
    <row r="394" spans="3:12" x14ac:dyDescent="0.2">
      <c r="C394" s="244"/>
      <c r="E394" s="82" t="s">
        <v>42</v>
      </c>
      <c r="L394" s="87"/>
    </row>
    <row r="395" spans="3:12" x14ac:dyDescent="0.2">
      <c r="C395" s="244"/>
      <c r="E395" s="82" t="s">
        <v>42</v>
      </c>
      <c r="L395" s="87"/>
    </row>
    <row r="396" spans="3:12" x14ac:dyDescent="0.2">
      <c r="C396" s="244"/>
      <c r="E396" s="82" t="s">
        <v>42</v>
      </c>
      <c r="L396" s="87"/>
    </row>
    <row r="397" spans="3:12" x14ac:dyDescent="0.2">
      <c r="C397" s="244"/>
      <c r="E397" s="82" t="s">
        <v>42</v>
      </c>
      <c r="L397" s="87"/>
    </row>
    <row r="398" spans="3:12" x14ac:dyDescent="0.2">
      <c r="C398" s="244"/>
      <c r="E398" s="82" t="s">
        <v>42</v>
      </c>
      <c r="L398" s="87"/>
    </row>
    <row r="399" spans="3:12" x14ac:dyDescent="0.2">
      <c r="C399" s="244"/>
      <c r="E399" s="82" t="s">
        <v>42</v>
      </c>
      <c r="L399" s="87"/>
    </row>
    <row r="400" spans="3:12" x14ac:dyDescent="0.2">
      <c r="C400" s="244"/>
      <c r="E400" s="82" t="s">
        <v>42</v>
      </c>
      <c r="L400" s="87"/>
    </row>
    <row r="401" spans="3:12" x14ac:dyDescent="0.2">
      <c r="C401" s="244"/>
      <c r="E401" s="82" t="s">
        <v>42</v>
      </c>
      <c r="L401" s="87"/>
    </row>
    <row r="402" spans="3:12" x14ac:dyDescent="0.2">
      <c r="C402" s="244"/>
      <c r="E402" s="82" t="s">
        <v>42</v>
      </c>
      <c r="L402" s="87"/>
    </row>
    <row r="403" spans="3:12" x14ac:dyDescent="0.2">
      <c r="C403" s="244"/>
      <c r="E403" s="82" t="s">
        <v>42</v>
      </c>
      <c r="L403" s="87"/>
    </row>
    <row r="404" spans="3:12" x14ac:dyDescent="0.2">
      <c r="C404" s="244"/>
      <c r="E404" s="82" t="s">
        <v>42</v>
      </c>
      <c r="L404" s="87"/>
    </row>
    <row r="405" spans="3:12" x14ac:dyDescent="0.2">
      <c r="C405" s="244"/>
      <c r="E405" s="82" t="s">
        <v>42</v>
      </c>
      <c r="L405" s="87"/>
    </row>
    <row r="406" spans="3:12" x14ac:dyDescent="0.2">
      <c r="C406" s="244"/>
      <c r="E406" s="82" t="s">
        <v>42</v>
      </c>
      <c r="L406" s="87"/>
    </row>
    <row r="407" spans="3:12" x14ac:dyDescent="0.2">
      <c r="C407" s="244"/>
      <c r="E407" s="82" t="s">
        <v>42</v>
      </c>
      <c r="L407" s="87"/>
    </row>
    <row r="408" spans="3:12" x14ac:dyDescent="0.2">
      <c r="C408" s="244"/>
      <c r="E408" s="82" t="s">
        <v>42</v>
      </c>
      <c r="L408" s="87"/>
    </row>
    <row r="409" spans="3:12" x14ac:dyDescent="0.2">
      <c r="C409" s="244"/>
      <c r="E409" s="82" t="s">
        <v>42</v>
      </c>
      <c r="L409" s="87"/>
    </row>
    <row r="410" spans="3:12" x14ac:dyDescent="0.2">
      <c r="C410" s="244"/>
      <c r="E410" s="82" t="s">
        <v>42</v>
      </c>
      <c r="L410" s="87"/>
    </row>
    <row r="411" spans="3:12" x14ac:dyDescent="0.2">
      <c r="C411" s="244"/>
      <c r="E411" s="82" t="s">
        <v>42</v>
      </c>
      <c r="L411" s="87"/>
    </row>
    <row r="412" spans="3:12" x14ac:dyDescent="0.2">
      <c r="C412" s="244"/>
      <c r="E412" s="82" t="s">
        <v>42</v>
      </c>
      <c r="L412" s="87"/>
    </row>
    <row r="413" spans="3:12" x14ac:dyDescent="0.2">
      <c r="C413" s="244"/>
      <c r="E413" s="82" t="s">
        <v>42</v>
      </c>
      <c r="L413" s="87"/>
    </row>
    <row r="414" spans="3:12" x14ac:dyDescent="0.2">
      <c r="C414" s="244"/>
      <c r="E414" s="82" t="s">
        <v>42</v>
      </c>
      <c r="L414" s="87"/>
    </row>
    <row r="415" spans="3:12" x14ac:dyDescent="0.2">
      <c r="C415" s="244"/>
      <c r="E415" s="82" t="s">
        <v>42</v>
      </c>
      <c r="L415" s="87"/>
    </row>
    <row r="416" spans="3:12" x14ac:dyDescent="0.2">
      <c r="C416" s="244"/>
      <c r="E416" s="82" t="s">
        <v>42</v>
      </c>
      <c r="L416" s="87"/>
    </row>
    <row r="417" spans="3:12" x14ac:dyDescent="0.2">
      <c r="C417" s="244"/>
      <c r="E417" s="82" t="s">
        <v>42</v>
      </c>
      <c r="L417" s="87"/>
    </row>
    <row r="418" spans="3:12" x14ac:dyDescent="0.2">
      <c r="C418" s="244"/>
      <c r="E418" s="82" t="s">
        <v>42</v>
      </c>
      <c r="L418" s="87"/>
    </row>
    <row r="419" spans="3:12" x14ac:dyDescent="0.2">
      <c r="C419" s="244"/>
      <c r="E419" s="82" t="s">
        <v>42</v>
      </c>
      <c r="L419" s="87"/>
    </row>
    <row r="420" spans="3:12" x14ac:dyDescent="0.2">
      <c r="C420" s="244"/>
      <c r="E420" s="82" t="s">
        <v>42</v>
      </c>
      <c r="L420" s="87"/>
    </row>
    <row r="421" spans="3:12" x14ac:dyDescent="0.2">
      <c r="C421" s="244"/>
      <c r="E421" s="82" t="s">
        <v>42</v>
      </c>
      <c r="L421" s="87"/>
    </row>
    <row r="422" spans="3:12" x14ac:dyDescent="0.2">
      <c r="C422" s="244"/>
      <c r="E422" s="82" t="s">
        <v>42</v>
      </c>
      <c r="L422" s="87"/>
    </row>
    <row r="423" spans="3:12" x14ac:dyDescent="0.2">
      <c r="C423" s="244"/>
      <c r="E423" s="82" t="s">
        <v>42</v>
      </c>
      <c r="L423" s="87"/>
    </row>
    <row r="424" spans="3:12" x14ac:dyDescent="0.2">
      <c r="C424" s="244"/>
      <c r="E424" s="82" t="s">
        <v>42</v>
      </c>
      <c r="L424" s="87"/>
    </row>
    <row r="425" spans="3:12" x14ac:dyDescent="0.2">
      <c r="C425" s="244"/>
      <c r="E425" s="82" t="s">
        <v>42</v>
      </c>
      <c r="L425" s="87"/>
    </row>
    <row r="426" spans="3:12" x14ac:dyDescent="0.2">
      <c r="C426" s="244"/>
      <c r="E426" s="82" t="s">
        <v>42</v>
      </c>
      <c r="L426" s="87"/>
    </row>
    <row r="427" spans="3:12" x14ac:dyDescent="0.2">
      <c r="C427" s="244"/>
      <c r="E427" s="82" t="s">
        <v>42</v>
      </c>
      <c r="L427" s="87"/>
    </row>
    <row r="428" spans="3:12" x14ac:dyDescent="0.2">
      <c r="C428" s="244"/>
      <c r="E428" s="82" t="s">
        <v>42</v>
      </c>
      <c r="L428" s="87"/>
    </row>
    <row r="429" spans="3:12" x14ac:dyDescent="0.2">
      <c r="C429" s="244"/>
      <c r="E429" s="82" t="s">
        <v>42</v>
      </c>
      <c r="L429" s="87"/>
    </row>
    <row r="430" spans="3:12" x14ac:dyDescent="0.2">
      <c r="C430" s="244"/>
      <c r="E430" s="82" t="s">
        <v>42</v>
      </c>
      <c r="L430" s="87"/>
    </row>
    <row r="431" spans="3:12" x14ac:dyDescent="0.2">
      <c r="C431" s="244"/>
      <c r="E431" s="82" t="s">
        <v>42</v>
      </c>
      <c r="L431" s="87"/>
    </row>
    <row r="432" spans="3:12" x14ac:dyDescent="0.2">
      <c r="C432" s="244"/>
      <c r="E432" s="82" t="s">
        <v>42</v>
      </c>
      <c r="L432" s="87"/>
    </row>
    <row r="433" spans="3:12" x14ac:dyDescent="0.2">
      <c r="C433" s="244"/>
      <c r="E433" s="82" t="s">
        <v>42</v>
      </c>
      <c r="L433" s="87"/>
    </row>
    <row r="434" spans="3:12" x14ac:dyDescent="0.2">
      <c r="C434" s="244"/>
      <c r="E434" s="82" t="s">
        <v>42</v>
      </c>
      <c r="L434" s="87"/>
    </row>
    <row r="435" spans="3:12" x14ac:dyDescent="0.2">
      <c r="C435" s="244"/>
      <c r="E435" s="82" t="s">
        <v>42</v>
      </c>
      <c r="L435" s="87"/>
    </row>
    <row r="436" spans="3:12" x14ac:dyDescent="0.2">
      <c r="C436" s="244"/>
      <c r="E436" s="82" t="s">
        <v>42</v>
      </c>
      <c r="L436" s="87"/>
    </row>
    <row r="437" spans="3:12" x14ac:dyDescent="0.2">
      <c r="C437" s="244"/>
      <c r="E437" s="82" t="s">
        <v>42</v>
      </c>
      <c r="L437" s="87"/>
    </row>
    <row r="438" spans="3:12" x14ac:dyDescent="0.2">
      <c r="C438" s="244"/>
      <c r="E438" s="82" t="s">
        <v>42</v>
      </c>
      <c r="L438" s="87"/>
    </row>
    <row r="439" spans="3:12" x14ac:dyDescent="0.2">
      <c r="C439" s="244"/>
      <c r="E439" s="82" t="s">
        <v>42</v>
      </c>
      <c r="L439" s="87"/>
    </row>
    <row r="440" spans="3:12" x14ac:dyDescent="0.2">
      <c r="C440" s="244"/>
      <c r="E440" s="82" t="s">
        <v>42</v>
      </c>
      <c r="L440" s="87"/>
    </row>
    <row r="441" spans="3:12" x14ac:dyDescent="0.2">
      <c r="C441" s="244"/>
      <c r="E441" s="82" t="s">
        <v>42</v>
      </c>
      <c r="L441" s="87"/>
    </row>
    <row r="442" spans="3:12" x14ac:dyDescent="0.2">
      <c r="C442" s="244"/>
      <c r="E442" s="82" t="s">
        <v>42</v>
      </c>
      <c r="L442" s="87"/>
    </row>
    <row r="443" spans="3:12" x14ac:dyDescent="0.2">
      <c r="C443" s="244"/>
      <c r="E443" s="82" t="s">
        <v>42</v>
      </c>
      <c r="L443" s="87"/>
    </row>
    <row r="444" spans="3:12" x14ac:dyDescent="0.2">
      <c r="C444" s="244"/>
      <c r="E444" s="82" t="s">
        <v>42</v>
      </c>
      <c r="L444" s="87"/>
    </row>
    <row r="445" spans="3:12" x14ac:dyDescent="0.2">
      <c r="C445" s="244"/>
      <c r="E445" s="82" t="s">
        <v>42</v>
      </c>
      <c r="L445" s="87"/>
    </row>
    <row r="446" spans="3:12" x14ac:dyDescent="0.2">
      <c r="C446" s="244"/>
      <c r="E446" s="82" t="s">
        <v>42</v>
      </c>
      <c r="L446" s="87"/>
    </row>
    <row r="447" spans="3:12" x14ac:dyDescent="0.2">
      <c r="C447" s="244"/>
      <c r="E447" s="82" t="s">
        <v>42</v>
      </c>
      <c r="L447" s="87"/>
    </row>
    <row r="448" spans="3:12" x14ac:dyDescent="0.2">
      <c r="C448" s="244"/>
      <c r="E448" s="82" t="s">
        <v>42</v>
      </c>
      <c r="L448" s="87"/>
    </row>
    <row r="449" spans="3:12" x14ac:dyDescent="0.2">
      <c r="C449" s="244"/>
      <c r="E449" s="82" t="s">
        <v>42</v>
      </c>
      <c r="L449" s="87"/>
    </row>
    <row r="450" spans="3:12" x14ac:dyDescent="0.2">
      <c r="C450" s="244"/>
      <c r="E450" s="82" t="s">
        <v>42</v>
      </c>
      <c r="L450" s="87"/>
    </row>
    <row r="451" spans="3:12" x14ac:dyDescent="0.2">
      <c r="C451" s="244"/>
      <c r="E451" s="82" t="s">
        <v>42</v>
      </c>
      <c r="L451" s="87"/>
    </row>
    <row r="452" spans="3:12" x14ac:dyDescent="0.2">
      <c r="C452" s="244"/>
      <c r="E452" s="82" t="s">
        <v>42</v>
      </c>
      <c r="L452" s="87"/>
    </row>
    <row r="453" spans="3:12" x14ac:dyDescent="0.2">
      <c r="C453" s="244"/>
      <c r="E453" s="82" t="s">
        <v>42</v>
      </c>
      <c r="L453" s="87"/>
    </row>
    <row r="454" spans="3:12" x14ac:dyDescent="0.2">
      <c r="C454" s="244"/>
      <c r="E454" s="82" t="s">
        <v>42</v>
      </c>
      <c r="L454" s="87"/>
    </row>
    <row r="455" spans="3:12" x14ac:dyDescent="0.2">
      <c r="C455" s="244"/>
      <c r="E455" s="82" t="s">
        <v>42</v>
      </c>
      <c r="L455" s="87"/>
    </row>
    <row r="456" spans="3:12" x14ac:dyDescent="0.2">
      <c r="C456" s="244"/>
      <c r="E456" s="82" t="s">
        <v>42</v>
      </c>
      <c r="L456" s="87"/>
    </row>
    <row r="457" spans="3:12" x14ac:dyDescent="0.2">
      <c r="C457" s="244"/>
      <c r="E457" s="82" t="s">
        <v>42</v>
      </c>
      <c r="L457" s="87"/>
    </row>
    <row r="458" spans="3:12" x14ac:dyDescent="0.2">
      <c r="C458" s="244"/>
      <c r="E458" s="82" t="s">
        <v>42</v>
      </c>
      <c r="L458" s="87"/>
    </row>
    <row r="459" spans="3:12" x14ac:dyDescent="0.2">
      <c r="C459" s="244"/>
      <c r="E459" s="82" t="s">
        <v>42</v>
      </c>
      <c r="L459" s="87"/>
    </row>
    <row r="460" spans="3:12" x14ac:dyDescent="0.2">
      <c r="C460" s="244"/>
      <c r="E460" s="82" t="s">
        <v>42</v>
      </c>
      <c r="L460" s="87"/>
    </row>
    <row r="461" spans="3:12" x14ac:dyDescent="0.2">
      <c r="C461" s="244"/>
      <c r="E461" s="82" t="s">
        <v>42</v>
      </c>
      <c r="L461" s="87"/>
    </row>
    <row r="462" spans="3:12" x14ac:dyDescent="0.2">
      <c r="C462" s="244"/>
      <c r="E462" s="82" t="s">
        <v>42</v>
      </c>
      <c r="L462" s="87"/>
    </row>
    <row r="463" spans="3:12" x14ac:dyDescent="0.2">
      <c r="C463" s="244"/>
      <c r="E463" s="82" t="s">
        <v>42</v>
      </c>
      <c r="L463" s="87"/>
    </row>
    <row r="464" spans="3:12" x14ac:dyDescent="0.2">
      <c r="C464" s="244"/>
      <c r="E464" s="82" t="s">
        <v>42</v>
      </c>
      <c r="L464" s="87"/>
    </row>
    <row r="465" spans="3:12" x14ac:dyDescent="0.2">
      <c r="C465" s="244"/>
      <c r="E465" s="82" t="s">
        <v>42</v>
      </c>
      <c r="L465" s="87"/>
    </row>
    <row r="466" spans="3:12" x14ac:dyDescent="0.2">
      <c r="C466" s="244"/>
      <c r="E466" s="82" t="s">
        <v>42</v>
      </c>
      <c r="L466" s="87"/>
    </row>
    <row r="467" spans="3:12" x14ac:dyDescent="0.2">
      <c r="C467" s="244"/>
      <c r="E467" s="82" t="s">
        <v>42</v>
      </c>
      <c r="L467" s="87"/>
    </row>
    <row r="468" spans="3:12" x14ac:dyDescent="0.2">
      <c r="C468" s="244"/>
      <c r="E468" s="82" t="s">
        <v>42</v>
      </c>
      <c r="L468" s="87"/>
    </row>
    <row r="469" spans="3:12" x14ac:dyDescent="0.2">
      <c r="C469" s="244"/>
      <c r="E469" s="82" t="s">
        <v>42</v>
      </c>
      <c r="L469" s="87"/>
    </row>
    <row r="470" spans="3:12" x14ac:dyDescent="0.2">
      <c r="C470" s="244"/>
      <c r="E470" s="82" t="s">
        <v>42</v>
      </c>
      <c r="L470" s="87"/>
    </row>
    <row r="471" spans="3:12" x14ac:dyDescent="0.2">
      <c r="C471" s="244"/>
      <c r="E471" s="82" t="s">
        <v>42</v>
      </c>
      <c r="L471" s="87"/>
    </row>
    <row r="472" spans="3:12" x14ac:dyDescent="0.2">
      <c r="C472" s="244"/>
      <c r="E472" s="82" t="s">
        <v>42</v>
      </c>
      <c r="L472" s="87"/>
    </row>
    <row r="473" spans="3:12" x14ac:dyDescent="0.2">
      <c r="C473" s="244"/>
      <c r="E473" s="82" t="s">
        <v>42</v>
      </c>
      <c r="L473" s="87"/>
    </row>
    <row r="474" spans="3:12" x14ac:dyDescent="0.2">
      <c r="C474" s="244"/>
      <c r="E474" s="82" t="s">
        <v>42</v>
      </c>
      <c r="L474" s="87"/>
    </row>
    <row r="475" spans="3:12" x14ac:dyDescent="0.2">
      <c r="C475" s="244"/>
      <c r="E475" s="82" t="s">
        <v>42</v>
      </c>
      <c r="L475" s="87"/>
    </row>
    <row r="476" spans="3:12" x14ac:dyDescent="0.2">
      <c r="C476" s="244"/>
      <c r="E476" s="82" t="s">
        <v>42</v>
      </c>
      <c r="L476" s="87"/>
    </row>
    <row r="477" spans="3:12" x14ac:dyDescent="0.2">
      <c r="C477" s="244"/>
      <c r="E477" s="82" t="s">
        <v>42</v>
      </c>
      <c r="L477" s="87"/>
    </row>
    <row r="478" spans="3:12" x14ac:dyDescent="0.2">
      <c r="C478" s="244"/>
      <c r="E478" s="82" t="s">
        <v>42</v>
      </c>
      <c r="L478" s="87"/>
    </row>
    <row r="479" spans="3:12" x14ac:dyDescent="0.2">
      <c r="C479" s="244"/>
      <c r="E479" s="82" t="s">
        <v>42</v>
      </c>
      <c r="L479" s="87"/>
    </row>
    <row r="480" spans="3:12" x14ac:dyDescent="0.2">
      <c r="C480" s="244"/>
      <c r="E480" s="82" t="s">
        <v>42</v>
      </c>
      <c r="L480" s="87"/>
    </row>
    <row r="481" spans="3:12" x14ac:dyDescent="0.2">
      <c r="C481" s="244"/>
      <c r="E481" s="82" t="s">
        <v>42</v>
      </c>
      <c r="L481" s="87"/>
    </row>
    <row r="482" spans="3:12" x14ac:dyDescent="0.2">
      <c r="C482" s="244"/>
      <c r="E482" s="82" t="s">
        <v>42</v>
      </c>
      <c r="L482" s="87"/>
    </row>
    <row r="483" spans="3:12" x14ac:dyDescent="0.2">
      <c r="C483" s="244"/>
      <c r="E483" s="82" t="s">
        <v>42</v>
      </c>
      <c r="L483" s="87"/>
    </row>
    <row r="484" spans="3:12" x14ac:dyDescent="0.2">
      <c r="C484" s="244"/>
      <c r="E484" s="82" t="s">
        <v>42</v>
      </c>
      <c r="L484" s="87"/>
    </row>
    <row r="485" spans="3:12" x14ac:dyDescent="0.2">
      <c r="C485" s="244"/>
      <c r="E485" s="82" t="s">
        <v>42</v>
      </c>
      <c r="L485" s="87"/>
    </row>
    <row r="486" spans="3:12" x14ac:dyDescent="0.2">
      <c r="C486" s="244"/>
      <c r="E486" s="82" t="s">
        <v>42</v>
      </c>
      <c r="L486" s="87"/>
    </row>
    <row r="487" spans="3:12" x14ac:dyDescent="0.2">
      <c r="C487" s="244"/>
      <c r="E487" s="82" t="s">
        <v>42</v>
      </c>
      <c r="L487" s="87"/>
    </row>
    <row r="488" spans="3:12" x14ac:dyDescent="0.2">
      <c r="C488" s="244"/>
      <c r="E488" s="82" t="s">
        <v>42</v>
      </c>
      <c r="L488" s="87"/>
    </row>
    <row r="489" spans="3:12" x14ac:dyDescent="0.2">
      <c r="C489" s="244"/>
      <c r="E489" s="82" t="s">
        <v>42</v>
      </c>
      <c r="L489" s="87"/>
    </row>
    <row r="490" spans="3:12" x14ac:dyDescent="0.2">
      <c r="C490" s="244"/>
      <c r="E490" s="82" t="s">
        <v>42</v>
      </c>
      <c r="L490" s="87"/>
    </row>
    <row r="491" spans="3:12" x14ac:dyDescent="0.2">
      <c r="C491" s="244"/>
      <c r="E491" s="82" t="s">
        <v>42</v>
      </c>
      <c r="L491" s="87"/>
    </row>
    <row r="492" spans="3:12" x14ac:dyDescent="0.2">
      <c r="C492" s="244"/>
      <c r="E492" s="82" t="s">
        <v>42</v>
      </c>
      <c r="L492" s="87"/>
    </row>
    <row r="493" spans="3:12" x14ac:dyDescent="0.2">
      <c r="C493" s="244"/>
      <c r="E493" s="82" t="s">
        <v>42</v>
      </c>
      <c r="L493" s="87"/>
    </row>
    <row r="494" spans="3:12" x14ac:dyDescent="0.2">
      <c r="C494" s="244"/>
      <c r="E494" s="82" t="s">
        <v>42</v>
      </c>
      <c r="L494" s="87"/>
    </row>
    <row r="495" spans="3:12" x14ac:dyDescent="0.2">
      <c r="C495" s="244"/>
      <c r="E495" s="82" t="s">
        <v>42</v>
      </c>
      <c r="L495" s="87"/>
    </row>
    <row r="496" spans="3:12" x14ac:dyDescent="0.2">
      <c r="C496" s="244"/>
      <c r="E496" s="82" t="s">
        <v>42</v>
      </c>
      <c r="L496" s="87"/>
    </row>
    <row r="497" spans="3:12" x14ac:dyDescent="0.2">
      <c r="C497" s="244"/>
      <c r="E497" s="82" t="s">
        <v>42</v>
      </c>
      <c r="L497" s="87"/>
    </row>
    <row r="498" spans="3:12" x14ac:dyDescent="0.2">
      <c r="C498" s="244"/>
      <c r="E498" s="82" t="s">
        <v>42</v>
      </c>
      <c r="L498" s="87"/>
    </row>
    <row r="499" spans="3:12" x14ac:dyDescent="0.2">
      <c r="C499" s="244"/>
      <c r="E499" s="82" t="s">
        <v>42</v>
      </c>
      <c r="L499" s="87"/>
    </row>
    <row r="500" spans="3:12" x14ac:dyDescent="0.2">
      <c r="C500" s="244"/>
      <c r="E500" s="82" t="s">
        <v>42</v>
      </c>
      <c r="L500" s="87"/>
    </row>
    <row r="501" spans="3:12" x14ac:dyDescent="0.2">
      <c r="C501" s="244"/>
      <c r="E501" s="82" t="s">
        <v>42</v>
      </c>
      <c r="L501" s="87"/>
    </row>
    <row r="502" spans="3:12" x14ac:dyDescent="0.2">
      <c r="C502" s="244"/>
      <c r="E502" s="82" t="s">
        <v>42</v>
      </c>
      <c r="L502" s="87"/>
    </row>
    <row r="503" spans="3:12" x14ac:dyDescent="0.2">
      <c r="C503" s="244"/>
      <c r="E503" s="82" t="s">
        <v>42</v>
      </c>
      <c r="L503" s="87"/>
    </row>
    <row r="504" spans="3:12" x14ac:dyDescent="0.2">
      <c r="C504" s="244"/>
      <c r="E504" s="82" t="s">
        <v>42</v>
      </c>
      <c r="L504" s="87"/>
    </row>
    <row r="505" spans="3:12" x14ac:dyDescent="0.2">
      <c r="C505" s="244"/>
      <c r="E505" s="82" t="s">
        <v>42</v>
      </c>
      <c r="L505" s="87"/>
    </row>
    <row r="506" spans="3:12" x14ac:dyDescent="0.2">
      <c r="C506" s="244"/>
      <c r="E506" s="82" t="s">
        <v>42</v>
      </c>
      <c r="L506" s="87"/>
    </row>
    <row r="507" spans="3:12" x14ac:dyDescent="0.2">
      <c r="C507" s="244"/>
      <c r="E507" s="82" t="s">
        <v>42</v>
      </c>
      <c r="L507" s="87"/>
    </row>
    <row r="508" spans="3:12" x14ac:dyDescent="0.2">
      <c r="C508" s="244"/>
      <c r="E508" s="82" t="s">
        <v>42</v>
      </c>
      <c r="L508" s="87"/>
    </row>
    <row r="509" spans="3:12" x14ac:dyDescent="0.2">
      <c r="C509" s="244"/>
      <c r="E509" s="82" t="s">
        <v>42</v>
      </c>
      <c r="L509" s="87"/>
    </row>
    <row r="510" spans="3:12" x14ac:dyDescent="0.2">
      <c r="C510" s="244"/>
      <c r="E510" s="82" t="s">
        <v>42</v>
      </c>
      <c r="L510" s="87"/>
    </row>
    <row r="511" spans="3:12" x14ac:dyDescent="0.2">
      <c r="C511" s="244"/>
      <c r="E511" s="82" t="s">
        <v>42</v>
      </c>
      <c r="L511" s="87"/>
    </row>
    <row r="512" spans="3:12" x14ac:dyDescent="0.2">
      <c r="C512" s="244"/>
      <c r="E512" s="82" t="s">
        <v>42</v>
      </c>
      <c r="L512" s="87"/>
    </row>
    <row r="513" spans="3:12" x14ac:dyDescent="0.2">
      <c r="C513" s="244"/>
      <c r="E513" s="82" t="s">
        <v>42</v>
      </c>
      <c r="L513" s="87"/>
    </row>
    <row r="514" spans="3:12" x14ac:dyDescent="0.2">
      <c r="C514" s="244"/>
      <c r="E514" s="82" t="s">
        <v>42</v>
      </c>
      <c r="L514" s="87"/>
    </row>
    <row r="515" spans="3:12" x14ac:dyDescent="0.2">
      <c r="C515" s="244"/>
      <c r="E515" s="82" t="s">
        <v>42</v>
      </c>
      <c r="L515" s="87"/>
    </row>
    <row r="516" spans="3:12" x14ac:dyDescent="0.2">
      <c r="C516" s="244"/>
      <c r="E516" s="82" t="s">
        <v>42</v>
      </c>
      <c r="L516" s="87"/>
    </row>
    <row r="517" spans="3:12" x14ac:dyDescent="0.2">
      <c r="C517" s="244"/>
      <c r="E517" s="82" t="s">
        <v>42</v>
      </c>
      <c r="L517" s="87"/>
    </row>
    <row r="518" spans="3:12" x14ac:dyDescent="0.2">
      <c r="C518" s="244"/>
      <c r="E518" s="82" t="s">
        <v>42</v>
      </c>
      <c r="L518" s="87"/>
    </row>
    <row r="519" spans="3:12" x14ac:dyDescent="0.2">
      <c r="C519" s="244"/>
      <c r="E519" s="82" t="s">
        <v>42</v>
      </c>
      <c r="L519" s="87"/>
    </row>
    <row r="520" spans="3:12" x14ac:dyDescent="0.2">
      <c r="C520" s="244"/>
      <c r="E520" s="82" t="s">
        <v>42</v>
      </c>
      <c r="L520" s="87"/>
    </row>
    <row r="521" spans="3:12" x14ac:dyDescent="0.2">
      <c r="C521" s="244"/>
      <c r="E521" s="82" t="s">
        <v>42</v>
      </c>
      <c r="L521" s="87"/>
    </row>
    <row r="522" spans="3:12" x14ac:dyDescent="0.2">
      <c r="C522" s="244"/>
      <c r="E522" s="82" t="s">
        <v>42</v>
      </c>
      <c r="L522" s="87"/>
    </row>
    <row r="523" spans="3:12" x14ac:dyDescent="0.2">
      <c r="C523" s="244"/>
      <c r="E523" s="82" t="s">
        <v>42</v>
      </c>
      <c r="L523" s="87"/>
    </row>
    <row r="524" spans="3:12" x14ac:dyDescent="0.2">
      <c r="C524" s="244"/>
      <c r="E524" s="82" t="s">
        <v>42</v>
      </c>
      <c r="L524" s="87"/>
    </row>
    <row r="525" spans="3:12" x14ac:dyDescent="0.2">
      <c r="C525" s="244"/>
      <c r="E525" s="82" t="s">
        <v>42</v>
      </c>
      <c r="L525" s="87"/>
    </row>
    <row r="526" spans="3:12" x14ac:dyDescent="0.2">
      <c r="C526" s="244"/>
      <c r="E526" s="82" t="s">
        <v>42</v>
      </c>
      <c r="L526" s="87"/>
    </row>
    <row r="527" spans="3:12" x14ac:dyDescent="0.2">
      <c r="C527" s="244"/>
      <c r="E527" s="82" t="s">
        <v>42</v>
      </c>
      <c r="L527" s="87"/>
    </row>
    <row r="528" spans="3:12" x14ac:dyDescent="0.2">
      <c r="C528" s="244"/>
      <c r="E528" s="82" t="s">
        <v>42</v>
      </c>
      <c r="L528" s="87"/>
    </row>
    <row r="529" spans="3:12" x14ac:dyDescent="0.2">
      <c r="C529" s="244"/>
      <c r="E529" s="82" t="s">
        <v>42</v>
      </c>
      <c r="L529" s="87"/>
    </row>
    <row r="530" spans="3:12" x14ac:dyDescent="0.2">
      <c r="C530" s="244"/>
      <c r="E530" s="82" t="s">
        <v>42</v>
      </c>
      <c r="L530" s="87"/>
    </row>
    <row r="531" spans="3:12" x14ac:dyDescent="0.2">
      <c r="C531" s="244"/>
      <c r="E531" s="82" t="s">
        <v>42</v>
      </c>
      <c r="L531" s="87"/>
    </row>
    <row r="532" spans="3:12" x14ac:dyDescent="0.2">
      <c r="C532" s="244"/>
      <c r="E532" s="82" t="s">
        <v>42</v>
      </c>
      <c r="L532" s="87"/>
    </row>
    <row r="533" spans="3:12" x14ac:dyDescent="0.2">
      <c r="C533" s="244"/>
      <c r="E533" s="82" t="s">
        <v>42</v>
      </c>
      <c r="L533" s="87"/>
    </row>
    <row r="534" spans="3:12" x14ac:dyDescent="0.2">
      <c r="C534" s="244"/>
      <c r="E534" s="82" t="s">
        <v>42</v>
      </c>
      <c r="L534" s="87"/>
    </row>
    <row r="535" spans="3:12" x14ac:dyDescent="0.2">
      <c r="C535" s="244"/>
      <c r="E535" s="82" t="s">
        <v>42</v>
      </c>
      <c r="L535" s="87"/>
    </row>
    <row r="536" spans="3:12" x14ac:dyDescent="0.2">
      <c r="C536" s="244"/>
      <c r="E536" s="82" t="s">
        <v>42</v>
      </c>
      <c r="L536" s="87"/>
    </row>
    <row r="537" spans="3:12" x14ac:dyDescent="0.2">
      <c r="C537" s="244"/>
      <c r="E537" s="82" t="s">
        <v>42</v>
      </c>
      <c r="L537" s="87"/>
    </row>
    <row r="538" spans="3:12" x14ac:dyDescent="0.2">
      <c r="C538" s="244"/>
      <c r="E538" s="82" t="s">
        <v>42</v>
      </c>
      <c r="L538" s="87"/>
    </row>
    <row r="539" spans="3:12" x14ac:dyDescent="0.2">
      <c r="C539" s="244"/>
      <c r="E539" s="82" t="s">
        <v>42</v>
      </c>
      <c r="L539" s="87"/>
    </row>
    <row r="540" spans="3:12" x14ac:dyDescent="0.2">
      <c r="C540" s="244"/>
      <c r="E540" s="82" t="s">
        <v>42</v>
      </c>
      <c r="L540" s="87"/>
    </row>
    <row r="541" spans="3:12" x14ac:dyDescent="0.2">
      <c r="C541" s="244"/>
      <c r="E541" s="82" t="s">
        <v>42</v>
      </c>
      <c r="L541" s="87"/>
    </row>
    <row r="542" spans="3:12" x14ac:dyDescent="0.2">
      <c r="C542" s="244"/>
      <c r="E542" s="82" t="s">
        <v>42</v>
      </c>
      <c r="L542" s="87"/>
    </row>
    <row r="543" spans="3:12" x14ac:dyDescent="0.2">
      <c r="C543" s="244"/>
      <c r="E543" s="82" t="s">
        <v>42</v>
      </c>
      <c r="L543" s="87"/>
    </row>
    <row r="544" spans="3:12" x14ac:dyDescent="0.2">
      <c r="C544" s="244"/>
      <c r="E544" s="82" t="s">
        <v>42</v>
      </c>
      <c r="L544" s="87"/>
    </row>
    <row r="545" spans="3:12" x14ac:dyDescent="0.2">
      <c r="C545" s="244"/>
      <c r="E545" s="82" t="s">
        <v>42</v>
      </c>
      <c r="L545" s="87"/>
    </row>
    <row r="546" spans="3:12" x14ac:dyDescent="0.2">
      <c r="C546" s="244"/>
      <c r="E546" s="82" t="s">
        <v>42</v>
      </c>
      <c r="L546" s="87"/>
    </row>
    <row r="547" spans="3:12" x14ac:dyDescent="0.2">
      <c r="C547" s="244"/>
      <c r="E547" s="82" t="s">
        <v>42</v>
      </c>
      <c r="L547" s="87"/>
    </row>
    <row r="548" spans="3:12" x14ac:dyDescent="0.2">
      <c r="C548" s="244"/>
      <c r="E548" s="82" t="s">
        <v>42</v>
      </c>
      <c r="L548" s="87"/>
    </row>
    <row r="549" spans="3:12" x14ac:dyDescent="0.2">
      <c r="C549" s="244"/>
      <c r="E549" s="82" t="s">
        <v>42</v>
      </c>
      <c r="L549" s="87"/>
    </row>
    <row r="550" spans="3:12" x14ac:dyDescent="0.2">
      <c r="C550" s="244"/>
      <c r="E550" s="82" t="s">
        <v>42</v>
      </c>
      <c r="L550" s="87"/>
    </row>
    <row r="551" spans="3:12" x14ac:dyDescent="0.2">
      <c r="C551" s="244"/>
      <c r="E551" s="82" t="s">
        <v>42</v>
      </c>
      <c r="L551" s="87"/>
    </row>
    <row r="552" spans="3:12" x14ac:dyDescent="0.2">
      <c r="C552" s="244"/>
      <c r="E552" s="82" t="s">
        <v>42</v>
      </c>
      <c r="L552" s="87"/>
    </row>
    <row r="553" spans="3:12" x14ac:dyDescent="0.2">
      <c r="C553" s="244"/>
      <c r="E553" s="82" t="s">
        <v>42</v>
      </c>
      <c r="L553" s="87"/>
    </row>
    <row r="554" spans="3:12" x14ac:dyDescent="0.2">
      <c r="C554" s="244"/>
      <c r="E554" s="82" t="s">
        <v>42</v>
      </c>
      <c r="L554" s="87"/>
    </row>
    <row r="555" spans="3:12" x14ac:dyDescent="0.2">
      <c r="C555" s="244"/>
      <c r="E555" s="82" t="s">
        <v>42</v>
      </c>
      <c r="L555" s="87"/>
    </row>
    <row r="556" spans="3:12" x14ac:dyDescent="0.2">
      <c r="C556" s="244"/>
      <c r="E556" s="82" t="s">
        <v>42</v>
      </c>
      <c r="L556" s="87"/>
    </row>
    <row r="557" spans="3:12" x14ac:dyDescent="0.2">
      <c r="C557" s="244"/>
      <c r="E557" s="82" t="s">
        <v>42</v>
      </c>
      <c r="L557" s="87"/>
    </row>
    <row r="558" spans="3:12" x14ac:dyDescent="0.2">
      <c r="C558" s="244"/>
      <c r="E558" s="82" t="s">
        <v>42</v>
      </c>
      <c r="L558" s="87"/>
    </row>
    <row r="559" spans="3:12" x14ac:dyDescent="0.2">
      <c r="C559" s="244"/>
      <c r="E559" s="82" t="s">
        <v>42</v>
      </c>
      <c r="L559" s="87"/>
    </row>
    <row r="560" spans="3:12" x14ac:dyDescent="0.2">
      <c r="C560" s="244"/>
      <c r="E560" s="82" t="s">
        <v>42</v>
      </c>
      <c r="L560" s="87"/>
    </row>
    <row r="561" spans="3:12" x14ac:dyDescent="0.2">
      <c r="C561" s="244"/>
      <c r="E561" s="82" t="s">
        <v>42</v>
      </c>
      <c r="L561" s="87"/>
    </row>
    <row r="562" spans="3:12" x14ac:dyDescent="0.2">
      <c r="C562" s="244"/>
      <c r="E562" s="82" t="s">
        <v>42</v>
      </c>
      <c r="L562" s="87"/>
    </row>
    <row r="563" spans="3:12" x14ac:dyDescent="0.2">
      <c r="C563" s="244"/>
      <c r="E563" s="82" t="s">
        <v>42</v>
      </c>
      <c r="L563" s="87"/>
    </row>
    <row r="564" spans="3:12" x14ac:dyDescent="0.2">
      <c r="C564" s="244"/>
      <c r="E564" s="82" t="s">
        <v>42</v>
      </c>
      <c r="L564" s="87"/>
    </row>
    <row r="565" spans="3:12" x14ac:dyDescent="0.2">
      <c r="C565" s="244"/>
      <c r="E565" s="82" t="s">
        <v>42</v>
      </c>
      <c r="L565" s="87"/>
    </row>
    <row r="566" spans="3:12" x14ac:dyDescent="0.2">
      <c r="C566" s="244"/>
      <c r="E566" s="82" t="s">
        <v>42</v>
      </c>
      <c r="L566" s="87"/>
    </row>
    <row r="567" spans="3:12" x14ac:dyDescent="0.2">
      <c r="C567" s="244"/>
      <c r="E567" s="82" t="s">
        <v>42</v>
      </c>
      <c r="L567" s="87"/>
    </row>
    <row r="568" spans="3:12" x14ac:dyDescent="0.2">
      <c r="C568" s="244"/>
      <c r="E568" s="82" t="s">
        <v>42</v>
      </c>
      <c r="L568" s="87"/>
    </row>
    <row r="569" spans="3:12" x14ac:dyDescent="0.2">
      <c r="C569" s="244"/>
      <c r="E569" s="82" t="s">
        <v>42</v>
      </c>
      <c r="L569" s="87"/>
    </row>
    <row r="570" spans="3:12" x14ac:dyDescent="0.2">
      <c r="C570" s="244"/>
      <c r="E570" s="82" t="s">
        <v>42</v>
      </c>
      <c r="L570" s="87"/>
    </row>
    <row r="571" spans="3:12" x14ac:dyDescent="0.2">
      <c r="C571" s="244"/>
      <c r="E571" s="82" t="s">
        <v>42</v>
      </c>
      <c r="L571" s="87"/>
    </row>
    <row r="572" spans="3:12" x14ac:dyDescent="0.2">
      <c r="C572" s="244"/>
      <c r="E572" s="82" t="s">
        <v>42</v>
      </c>
      <c r="L572" s="87"/>
    </row>
    <row r="573" spans="3:12" x14ac:dyDescent="0.2">
      <c r="C573" s="244"/>
      <c r="E573" s="82" t="s">
        <v>42</v>
      </c>
      <c r="L573" s="87"/>
    </row>
    <row r="574" spans="3:12" x14ac:dyDescent="0.2">
      <c r="C574" s="244"/>
      <c r="E574" s="82" t="s">
        <v>42</v>
      </c>
      <c r="L574" s="87"/>
    </row>
    <row r="575" spans="3:12" x14ac:dyDescent="0.2">
      <c r="C575" s="244"/>
      <c r="E575" s="82" t="s">
        <v>42</v>
      </c>
      <c r="L575" s="87"/>
    </row>
    <row r="576" spans="3:12" x14ac:dyDescent="0.2">
      <c r="C576" s="244"/>
      <c r="E576" s="82" t="s">
        <v>42</v>
      </c>
      <c r="L576" s="87"/>
    </row>
    <row r="577" spans="3:12" x14ac:dyDescent="0.2">
      <c r="C577" s="244"/>
      <c r="E577" s="82" t="s">
        <v>42</v>
      </c>
      <c r="L577" s="87"/>
    </row>
    <row r="578" spans="3:12" x14ac:dyDescent="0.2">
      <c r="C578" s="244"/>
      <c r="E578" s="82" t="s">
        <v>42</v>
      </c>
      <c r="L578" s="87"/>
    </row>
    <row r="579" spans="3:12" x14ac:dyDescent="0.2">
      <c r="C579" s="244"/>
      <c r="E579" s="82" t="s">
        <v>42</v>
      </c>
      <c r="L579" s="87"/>
    </row>
    <row r="580" spans="3:12" x14ac:dyDescent="0.2">
      <c r="C580" s="244"/>
      <c r="E580" s="82" t="s">
        <v>42</v>
      </c>
      <c r="L580" s="87"/>
    </row>
    <row r="581" spans="3:12" x14ac:dyDescent="0.2">
      <c r="C581" s="244"/>
      <c r="E581" s="82" t="s">
        <v>42</v>
      </c>
      <c r="L581" s="87"/>
    </row>
    <row r="582" spans="3:12" x14ac:dyDescent="0.2">
      <c r="C582" s="244"/>
      <c r="E582" s="82" t="s">
        <v>42</v>
      </c>
      <c r="L582" s="87"/>
    </row>
    <row r="583" spans="3:12" x14ac:dyDescent="0.2">
      <c r="C583" s="244"/>
      <c r="E583" s="82" t="s">
        <v>42</v>
      </c>
      <c r="L583" s="87"/>
    </row>
    <row r="584" spans="3:12" x14ac:dyDescent="0.2">
      <c r="C584" s="244"/>
      <c r="E584" s="82" t="s">
        <v>42</v>
      </c>
      <c r="L584" s="87"/>
    </row>
    <row r="585" spans="3:12" x14ac:dyDescent="0.2">
      <c r="C585" s="244"/>
      <c r="E585" s="82" t="s">
        <v>42</v>
      </c>
      <c r="L585" s="87"/>
    </row>
    <row r="586" spans="3:12" x14ac:dyDescent="0.2">
      <c r="C586" s="244"/>
      <c r="E586" s="82" t="s">
        <v>42</v>
      </c>
      <c r="L586" s="87"/>
    </row>
    <row r="587" spans="3:12" x14ac:dyDescent="0.2">
      <c r="C587" s="244"/>
      <c r="E587" s="82" t="s">
        <v>42</v>
      </c>
      <c r="L587" s="87"/>
    </row>
    <row r="588" spans="3:12" x14ac:dyDescent="0.2">
      <c r="C588" s="244"/>
      <c r="E588" s="82" t="s">
        <v>42</v>
      </c>
      <c r="L588" s="87"/>
    </row>
    <row r="589" spans="3:12" x14ac:dyDescent="0.2">
      <c r="C589" s="244"/>
      <c r="E589" s="82" t="s">
        <v>42</v>
      </c>
      <c r="L589" s="87"/>
    </row>
    <row r="590" spans="3:12" x14ac:dyDescent="0.2">
      <c r="C590" s="244"/>
      <c r="E590" s="82" t="s">
        <v>42</v>
      </c>
      <c r="L590" s="87"/>
    </row>
    <row r="591" spans="3:12" x14ac:dyDescent="0.2">
      <c r="C591" s="244"/>
      <c r="E591" s="82" t="s">
        <v>42</v>
      </c>
      <c r="L591" s="87"/>
    </row>
    <row r="592" spans="3:12" x14ac:dyDescent="0.2">
      <c r="C592" s="244"/>
      <c r="E592" s="82" t="s">
        <v>42</v>
      </c>
      <c r="L592" s="87"/>
    </row>
    <row r="593" spans="3:12" x14ac:dyDescent="0.2">
      <c r="C593" s="244"/>
      <c r="E593" s="82" t="s">
        <v>42</v>
      </c>
      <c r="L593" s="87"/>
    </row>
    <row r="594" spans="3:12" x14ac:dyDescent="0.2">
      <c r="C594" s="244"/>
      <c r="E594" s="82" t="s">
        <v>42</v>
      </c>
      <c r="L594" s="87"/>
    </row>
    <row r="595" spans="3:12" x14ac:dyDescent="0.2">
      <c r="C595" s="244"/>
      <c r="E595" s="82" t="s">
        <v>42</v>
      </c>
      <c r="L595" s="87"/>
    </row>
    <row r="596" spans="3:12" x14ac:dyDescent="0.2">
      <c r="C596" s="244"/>
      <c r="E596" s="82" t="s">
        <v>42</v>
      </c>
      <c r="L596" s="87"/>
    </row>
    <row r="597" spans="3:12" x14ac:dyDescent="0.2">
      <c r="C597" s="244"/>
      <c r="E597" s="82" t="s">
        <v>42</v>
      </c>
      <c r="L597" s="87"/>
    </row>
    <row r="598" spans="3:12" x14ac:dyDescent="0.2">
      <c r="C598" s="244"/>
      <c r="E598" s="82" t="s">
        <v>42</v>
      </c>
      <c r="L598" s="87"/>
    </row>
    <row r="599" spans="3:12" x14ac:dyDescent="0.2">
      <c r="C599" s="244"/>
      <c r="E599" s="82" t="s">
        <v>42</v>
      </c>
      <c r="L599" s="87"/>
    </row>
    <row r="600" spans="3:12" x14ac:dyDescent="0.2">
      <c r="C600" s="244"/>
      <c r="E600" s="82" t="s">
        <v>42</v>
      </c>
      <c r="L600" s="87"/>
    </row>
    <row r="601" spans="3:12" x14ac:dyDescent="0.2">
      <c r="C601" s="244"/>
      <c r="E601" s="82" t="s">
        <v>42</v>
      </c>
      <c r="L601" s="87"/>
    </row>
    <row r="602" spans="3:12" x14ac:dyDescent="0.2">
      <c r="C602" s="244"/>
      <c r="E602" s="82" t="s">
        <v>42</v>
      </c>
      <c r="L602" s="87"/>
    </row>
    <row r="603" spans="3:12" x14ac:dyDescent="0.2">
      <c r="C603" s="244"/>
      <c r="E603" s="82" t="s">
        <v>42</v>
      </c>
      <c r="L603" s="87"/>
    </row>
    <row r="604" spans="3:12" x14ac:dyDescent="0.2">
      <c r="C604" s="244"/>
      <c r="E604" s="82" t="s">
        <v>42</v>
      </c>
      <c r="L604" s="87"/>
    </row>
    <row r="605" spans="3:12" x14ac:dyDescent="0.2">
      <c r="C605" s="244"/>
      <c r="E605" s="82" t="s">
        <v>42</v>
      </c>
      <c r="L605" s="87"/>
    </row>
    <row r="606" spans="3:12" x14ac:dyDescent="0.2">
      <c r="C606" s="244"/>
      <c r="E606" s="82" t="s">
        <v>42</v>
      </c>
      <c r="L606" s="87"/>
    </row>
    <row r="607" spans="3:12" x14ac:dyDescent="0.2">
      <c r="C607" s="244"/>
      <c r="E607" s="82" t="s">
        <v>42</v>
      </c>
      <c r="L607" s="87"/>
    </row>
    <row r="608" spans="3:12" x14ac:dyDescent="0.2">
      <c r="C608" s="244"/>
      <c r="E608" s="82" t="s">
        <v>42</v>
      </c>
      <c r="L608" s="87"/>
    </row>
    <row r="609" spans="3:12" x14ac:dyDescent="0.2">
      <c r="C609" s="244"/>
      <c r="E609" s="82" t="s">
        <v>42</v>
      </c>
      <c r="L609" s="87"/>
    </row>
    <row r="610" spans="3:12" x14ac:dyDescent="0.2">
      <c r="C610" s="244"/>
      <c r="E610" s="82" t="s">
        <v>42</v>
      </c>
      <c r="L610" s="87"/>
    </row>
    <row r="611" spans="3:12" x14ac:dyDescent="0.2">
      <c r="C611" s="244"/>
      <c r="E611" s="82" t="s">
        <v>42</v>
      </c>
      <c r="L611" s="87"/>
    </row>
    <row r="612" spans="3:12" x14ac:dyDescent="0.2">
      <c r="C612" s="244"/>
      <c r="E612" s="82" t="s">
        <v>42</v>
      </c>
      <c r="L612" s="87"/>
    </row>
    <row r="613" spans="3:12" x14ac:dyDescent="0.2">
      <c r="C613" s="244"/>
      <c r="E613" s="82" t="s">
        <v>42</v>
      </c>
      <c r="L613" s="87"/>
    </row>
    <row r="614" spans="3:12" x14ac:dyDescent="0.2">
      <c r="C614" s="244"/>
      <c r="E614" s="82" t="s">
        <v>42</v>
      </c>
      <c r="L614" s="87"/>
    </row>
    <row r="615" spans="3:12" x14ac:dyDescent="0.2">
      <c r="C615" s="244"/>
      <c r="E615" s="82" t="s">
        <v>42</v>
      </c>
      <c r="L615" s="87"/>
    </row>
    <row r="616" spans="3:12" x14ac:dyDescent="0.2">
      <c r="C616" s="244"/>
      <c r="E616" s="82" t="s">
        <v>42</v>
      </c>
      <c r="L616" s="87"/>
    </row>
    <row r="617" spans="3:12" x14ac:dyDescent="0.2">
      <c r="C617" s="244"/>
      <c r="E617" s="82" t="s">
        <v>42</v>
      </c>
      <c r="L617" s="87"/>
    </row>
    <row r="618" spans="3:12" x14ac:dyDescent="0.2">
      <c r="C618" s="244"/>
      <c r="E618" s="82" t="s">
        <v>42</v>
      </c>
      <c r="L618" s="87"/>
    </row>
    <row r="619" spans="3:12" x14ac:dyDescent="0.2">
      <c r="C619" s="244"/>
      <c r="E619" s="82" t="s">
        <v>42</v>
      </c>
      <c r="L619" s="87"/>
    </row>
    <row r="620" spans="3:12" x14ac:dyDescent="0.2">
      <c r="C620" s="244"/>
      <c r="E620" s="82" t="s">
        <v>42</v>
      </c>
      <c r="L620" s="87"/>
    </row>
    <row r="621" spans="3:12" x14ac:dyDescent="0.2">
      <c r="C621" s="244"/>
      <c r="E621" s="82" t="s">
        <v>42</v>
      </c>
      <c r="L621" s="87"/>
    </row>
    <row r="622" spans="3:12" x14ac:dyDescent="0.2">
      <c r="C622" s="244"/>
      <c r="E622" s="82" t="s">
        <v>42</v>
      </c>
      <c r="L622" s="87"/>
    </row>
    <row r="623" spans="3:12" x14ac:dyDescent="0.2">
      <c r="C623" s="244"/>
      <c r="E623" s="82" t="s">
        <v>42</v>
      </c>
      <c r="L623" s="87"/>
    </row>
    <row r="624" spans="3:12" x14ac:dyDescent="0.2">
      <c r="C624" s="244"/>
      <c r="E624" s="82" t="s">
        <v>42</v>
      </c>
      <c r="L624" s="87"/>
    </row>
    <row r="625" spans="3:12" x14ac:dyDescent="0.2">
      <c r="C625" s="244"/>
      <c r="E625" s="82" t="s">
        <v>42</v>
      </c>
      <c r="L625" s="87"/>
    </row>
    <row r="626" spans="3:12" x14ac:dyDescent="0.2">
      <c r="C626" s="244"/>
      <c r="E626" s="82" t="s">
        <v>42</v>
      </c>
      <c r="L626" s="87"/>
    </row>
    <row r="627" spans="3:12" x14ac:dyDescent="0.2">
      <c r="C627" s="244"/>
      <c r="E627" s="82" t="s">
        <v>42</v>
      </c>
      <c r="L627" s="87"/>
    </row>
    <row r="628" spans="3:12" x14ac:dyDescent="0.2">
      <c r="C628" s="244"/>
      <c r="E628" s="82" t="s">
        <v>42</v>
      </c>
      <c r="L628" s="87"/>
    </row>
    <row r="629" spans="3:12" x14ac:dyDescent="0.2">
      <c r="C629" s="244"/>
      <c r="E629" s="82" t="s">
        <v>42</v>
      </c>
      <c r="L629" s="87"/>
    </row>
    <row r="630" spans="3:12" x14ac:dyDescent="0.2">
      <c r="C630" s="244"/>
      <c r="E630" s="82" t="s">
        <v>42</v>
      </c>
      <c r="L630" s="87"/>
    </row>
    <row r="631" spans="3:12" x14ac:dyDescent="0.2">
      <c r="C631" s="244"/>
      <c r="E631" s="82" t="s">
        <v>42</v>
      </c>
      <c r="L631" s="87"/>
    </row>
    <row r="632" spans="3:12" x14ac:dyDescent="0.2">
      <c r="C632" s="244"/>
      <c r="E632" s="82" t="s">
        <v>42</v>
      </c>
      <c r="L632" s="87"/>
    </row>
    <row r="633" spans="3:12" x14ac:dyDescent="0.2">
      <c r="C633" s="244"/>
      <c r="E633" s="82" t="s">
        <v>42</v>
      </c>
      <c r="L633" s="87"/>
    </row>
    <row r="634" spans="3:12" x14ac:dyDescent="0.2">
      <c r="C634" s="244"/>
      <c r="E634" s="82" t="s">
        <v>42</v>
      </c>
      <c r="L634" s="87"/>
    </row>
    <row r="635" spans="3:12" x14ac:dyDescent="0.2">
      <c r="C635" s="244"/>
      <c r="E635" s="82" t="s">
        <v>42</v>
      </c>
      <c r="L635" s="87"/>
    </row>
    <row r="636" spans="3:12" x14ac:dyDescent="0.2">
      <c r="C636" s="244"/>
      <c r="E636" s="82" t="s">
        <v>42</v>
      </c>
      <c r="L636" s="87"/>
    </row>
    <row r="637" spans="3:12" x14ac:dyDescent="0.2">
      <c r="C637" s="244"/>
      <c r="E637" s="82" t="s">
        <v>42</v>
      </c>
      <c r="L637" s="87"/>
    </row>
    <row r="638" spans="3:12" x14ac:dyDescent="0.2">
      <c r="C638" s="244"/>
      <c r="E638" s="82" t="s">
        <v>42</v>
      </c>
      <c r="L638" s="87"/>
    </row>
    <row r="639" spans="3:12" x14ac:dyDescent="0.2">
      <c r="C639" s="244"/>
      <c r="E639" s="82" t="s">
        <v>42</v>
      </c>
      <c r="L639" s="87"/>
    </row>
    <row r="640" spans="3:12" x14ac:dyDescent="0.2">
      <c r="C640" s="244"/>
      <c r="E640" s="82" t="s">
        <v>42</v>
      </c>
      <c r="L640" s="87"/>
    </row>
    <row r="641" spans="3:12" x14ac:dyDescent="0.2">
      <c r="C641" s="244"/>
      <c r="E641" s="82" t="s">
        <v>42</v>
      </c>
      <c r="L641" s="87"/>
    </row>
    <row r="642" spans="3:12" x14ac:dyDescent="0.2">
      <c r="C642" s="244"/>
      <c r="E642" s="82" t="s">
        <v>42</v>
      </c>
      <c r="L642" s="87"/>
    </row>
    <row r="643" spans="3:12" x14ac:dyDescent="0.2">
      <c r="C643" s="244"/>
      <c r="E643" s="82" t="s">
        <v>42</v>
      </c>
      <c r="L643" s="87"/>
    </row>
    <row r="644" spans="3:12" x14ac:dyDescent="0.2">
      <c r="C644" s="244"/>
      <c r="E644" s="82" t="s">
        <v>42</v>
      </c>
      <c r="L644" s="87"/>
    </row>
    <row r="645" spans="3:12" x14ac:dyDescent="0.2">
      <c r="C645" s="244"/>
      <c r="E645" s="82" t="s">
        <v>42</v>
      </c>
      <c r="L645" s="87"/>
    </row>
    <row r="646" spans="3:12" x14ac:dyDescent="0.2">
      <c r="C646" s="244"/>
      <c r="E646" s="82" t="s">
        <v>42</v>
      </c>
      <c r="L646" s="87"/>
    </row>
    <row r="647" spans="3:12" x14ac:dyDescent="0.2">
      <c r="C647" s="244"/>
      <c r="E647" s="82" t="s">
        <v>42</v>
      </c>
      <c r="L647" s="87"/>
    </row>
    <row r="648" spans="3:12" x14ac:dyDescent="0.2">
      <c r="C648" s="244"/>
      <c r="E648" s="82" t="s">
        <v>42</v>
      </c>
      <c r="L648" s="87"/>
    </row>
    <row r="649" spans="3:12" x14ac:dyDescent="0.2">
      <c r="C649" s="244"/>
      <c r="E649" s="82" t="s">
        <v>42</v>
      </c>
      <c r="L649" s="87"/>
    </row>
    <row r="650" spans="3:12" x14ac:dyDescent="0.2">
      <c r="C650" s="244"/>
      <c r="E650" s="82" t="s">
        <v>42</v>
      </c>
      <c r="L650" s="87"/>
    </row>
    <row r="651" spans="3:12" x14ac:dyDescent="0.2">
      <c r="C651" s="244"/>
      <c r="E651" s="82" t="s">
        <v>42</v>
      </c>
      <c r="L651" s="87"/>
    </row>
    <row r="652" spans="3:12" x14ac:dyDescent="0.2">
      <c r="C652" s="244"/>
      <c r="E652" s="82" t="s">
        <v>42</v>
      </c>
      <c r="L652" s="87"/>
    </row>
    <row r="653" spans="3:12" x14ac:dyDescent="0.2">
      <c r="C653" s="244"/>
      <c r="E653" s="82" t="s">
        <v>42</v>
      </c>
      <c r="L653" s="87"/>
    </row>
    <row r="654" spans="3:12" x14ac:dyDescent="0.2">
      <c r="C654" s="244"/>
      <c r="E654" s="82" t="s">
        <v>42</v>
      </c>
      <c r="L654" s="87"/>
    </row>
    <row r="655" spans="3:12" x14ac:dyDescent="0.2">
      <c r="C655" s="244"/>
      <c r="E655" s="82" t="s">
        <v>42</v>
      </c>
      <c r="L655" s="87"/>
    </row>
    <row r="656" spans="3:12" x14ac:dyDescent="0.2">
      <c r="C656" s="244"/>
      <c r="E656" s="82" t="s">
        <v>42</v>
      </c>
      <c r="L656" s="87"/>
    </row>
    <row r="657" spans="3:12" x14ac:dyDescent="0.2">
      <c r="C657" s="244"/>
      <c r="E657" s="82" t="s">
        <v>42</v>
      </c>
      <c r="L657" s="87"/>
    </row>
    <row r="658" spans="3:12" x14ac:dyDescent="0.2">
      <c r="C658" s="244"/>
      <c r="E658" s="82" t="s">
        <v>42</v>
      </c>
      <c r="L658" s="87"/>
    </row>
    <row r="659" spans="3:12" x14ac:dyDescent="0.2">
      <c r="C659" s="244"/>
      <c r="E659" s="82" t="s">
        <v>42</v>
      </c>
      <c r="L659" s="87"/>
    </row>
    <row r="660" spans="3:12" x14ac:dyDescent="0.2">
      <c r="C660" s="244"/>
      <c r="E660" s="82" t="s">
        <v>42</v>
      </c>
      <c r="L660" s="87"/>
    </row>
    <row r="661" spans="3:12" x14ac:dyDescent="0.2">
      <c r="C661" s="244"/>
      <c r="E661" s="82" t="s">
        <v>42</v>
      </c>
      <c r="L661" s="87"/>
    </row>
    <row r="662" spans="3:12" x14ac:dyDescent="0.2">
      <c r="C662" s="244"/>
      <c r="E662" s="82" t="s">
        <v>42</v>
      </c>
      <c r="L662" s="87"/>
    </row>
    <row r="663" spans="3:12" x14ac:dyDescent="0.2">
      <c r="C663" s="244"/>
      <c r="E663" s="82" t="s">
        <v>42</v>
      </c>
      <c r="L663" s="87"/>
    </row>
    <row r="664" spans="3:12" x14ac:dyDescent="0.2">
      <c r="C664" s="244"/>
      <c r="E664" s="82" t="s">
        <v>42</v>
      </c>
      <c r="L664" s="87"/>
    </row>
    <row r="665" spans="3:12" x14ac:dyDescent="0.2">
      <c r="C665" s="244"/>
      <c r="E665" s="82" t="s">
        <v>42</v>
      </c>
      <c r="L665" s="87"/>
    </row>
    <row r="666" spans="3:12" x14ac:dyDescent="0.2">
      <c r="C666" s="244"/>
      <c r="E666" s="82" t="s">
        <v>42</v>
      </c>
      <c r="L666" s="87"/>
    </row>
    <row r="667" spans="3:12" x14ac:dyDescent="0.2">
      <c r="C667" s="244"/>
      <c r="E667" s="82" t="s">
        <v>42</v>
      </c>
      <c r="L667" s="87"/>
    </row>
    <row r="668" spans="3:12" x14ac:dyDescent="0.2">
      <c r="C668" s="244"/>
      <c r="E668" s="82" t="s">
        <v>42</v>
      </c>
      <c r="L668" s="87"/>
    </row>
    <row r="669" spans="3:12" x14ac:dyDescent="0.2">
      <c r="C669" s="244"/>
      <c r="E669" s="82" t="s">
        <v>42</v>
      </c>
      <c r="L669" s="87"/>
    </row>
    <row r="670" spans="3:12" x14ac:dyDescent="0.2">
      <c r="C670" s="244"/>
      <c r="E670" s="82" t="s">
        <v>42</v>
      </c>
      <c r="L670" s="87"/>
    </row>
    <row r="671" spans="3:12" x14ac:dyDescent="0.2">
      <c r="C671" s="244"/>
      <c r="E671" s="82" t="s">
        <v>42</v>
      </c>
      <c r="L671" s="87"/>
    </row>
    <row r="672" spans="3:12" x14ac:dyDescent="0.2">
      <c r="C672" s="244"/>
      <c r="E672" s="82" t="s">
        <v>42</v>
      </c>
      <c r="L672" s="87"/>
    </row>
    <row r="673" spans="3:12" x14ac:dyDescent="0.2">
      <c r="C673" s="244"/>
      <c r="E673" s="82" t="s">
        <v>42</v>
      </c>
      <c r="L673" s="87"/>
    </row>
    <row r="674" spans="3:12" x14ac:dyDescent="0.2">
      <c r="C674" s="244"/>
      <c r="E674" s="82" t="s">
        <v>42</v>
      </c>
      <c r="L674" s="87"/>
    </row>
    <row r="675" spans="3:12" x14ac:dyDescent="0.2">
      <c r="C675" s="244"/>
      <c r="E675" s="82" t="s">
        <v>42</v>
      </c>
      <c r="L675" s="87"/>
    </row>
    <row r="676" spans="3:12" x14ac:dyDescent="0.2">
      <c r="C676" s="244"/>
      <c r="E676" s="82" t="s">
        <v>42</v>
      </c>
      <c r="L676" s="87"/>
    </row>
    <row r="677" spans="3:12" x14ac:dyDescent="0.2">
      <c r="C677" s="244"/>
      <c r="E677" s="82" t="s">
        <v>42</v>
      </c>
      <c r="L677" s="87"/>
    </row>
    <row r="678" spans="3:12" x14ac:dyDescent="0.2">
      <c r="C678" s="244"/>
      <c r="E678" s="82" t="s">
        <v>42</v>
      </c>
      <c r="L678" s="87"/>
    </row>
    <row r="679" spans="3:12" x14ac:dyDescent="0.2">
      <c r="C679" s="244"/>
      <c r="E679" s="82" t="s">
        <v>42</v>
      </c>
      <c r="L679" s="87"/>
    </row>
    <row r="680" spans="3:12" x14ac:dyDescent="0.2">
      <c r="C680" s="244"/>
      <c r="E680" s="82" t="s">
        <v>42</v>
      </c>
      <c r="L680" s="87"/>
    </row>
    <row r="681" spans="3:12" x14ac:dyDescent="0.2">
      <c r="C681" s="244"/>
      <c r="E681" s="82" t="s">
        <v>42</v>
      </c>
      <c r="L681" s="87"/>
    </row>
    <row r="682" spans="3:12" x14ac:dyDescent="0.2">
      <c r="C682" s="244"/>
      <c r="E682" s="82" t="s">
        <v>42</v>
      </c>
      <c r="L682" s="87"/>
    </row>
    <row r="683" spans="3:12" x14ac:dyDescent="0.2">
      <c r="C683" s="244"/>
      <c r="E683" s="82" t="s">
        <v>42</v>
      </c>
      <c r="L683" s="87"/>
    </row>
    <row r="684" spans="3:12" x14ac:dyDescent="0.2">
      <c r="C684" s="244"/>
      <c r="E684" s="82" t="s">
        <v>42</v>
      </c>
      <c r="L684" s="87"/>
    </row>
    <row r="685" spans="3:12" x14ac:dyDescent="0.2">
      <c r="C685" s="244"/>
      <c r="E685" s="82" t="s">
        <v>42</v>
      </c>
      <c r="L685" s="87"/>
    </row>
    <row r="686" spans="3:12" x14ac:dyDescent="0.2">
      <c r="C686" s="244"/>
      <c r="E686" s="82" t="s">
        <v>42</v>
      </c>
      <c r="L686" s="87"/>
    </row>
    <row r="687" spans="3:12" x14ac:dyDescent="0.2">
      <c r="C687" s="244"/>
      <c r="E687" s="82" t="s">
        <v>42</v>
      </c>
      <c r="L687" s="87"/>
    </row>
    <row r="688" spans="3:12" x14ac:dyDescent="0.2">
      <c r="C688" s="244"/>
      <c r="E688" s="82" t="s">
        <v>42</v>
      </c>
      <c r="L688" s="87"/>
    </row>
    <row r="689" spans="3:12" x14ac:dyDescent="0.2">
      <c r="C689" s="244"/>
      <c r="E689" s="82" t="s">
        <v>42</v>
      </c>
      <c r="L689" s="87"/>
    </row>
    <row r="690" spans="3:12" x14ac:dyDescent="0.2">
      <c r="C690" s="244"/>
      <c r="E690" s="82" t="s">
        <v>42</v>
      </c>
      <c r="L690" s="87"/>
    </row>
    <row r="691" spans="3:12" x14ac:dyDescent="0.2">
      <c r="C691" s="244"/>
      <c r="E691" s="82" t="s">
        <v>42</v>
      </c>
      <c r="L691" s="87"/>
    </row>
    <row r="692" spans="3:12" x14ac:dyDescent="0.2">
      <c r="C692" s="244"/>
      <c r="E692" s="82" t="s">
        <v>42</v>
      </c>
      <c r="L692" s="87"/>
    </row>
    <row r="693" spans="3:12" x14ac:dyDescent="0.2">
      <c r="C693" s="244"/>
      <c r="E693" s="82" t="s">
        <v>42</v>
      </c>
      <c r="L693" s="87"/>
    </row>
    <row r="694" spans="3:12" x14ac:dyDescent="0.2">
      <c r="C694" s="244"/>
      <c r="E694" s="82" t="s">
        <v>42</v>
      </c>
      <c r="L694" s="87"/>
    </row>
    <row r="695" spans="3:12" x14ac:dyDescent="0.2">
      <c r="C695" s="244"/>
      <c r="E695" s="82" t="s">
        <v>42</v>
      </c>
      <c r="L695" s="87"/>
    </row>
    <row r="696" spans="3:12" x14ac:dyDescent="0.2">
      <c r="C696" s="244"/>
      <c r="E696" s="82" t="s">
        <v>42</v>
      </c>
      <c r="L696" s="87"/>
    </row>
    <row r="697" spans="3:12" x14ac:dyDescent="0.2">
      <c r="C697" s="244"/>
      <c r="E697" s="82" t="s">
        <v>42</v>
      </c>
      <c r="L697" s="87"/>
    </row>
    <row r="698" spans="3:12" x14ac:dyDescent="0.2">
      <c r="C698" s="244"/>
      <c r="E698" s="82" t="s">
        <v>42</v>
      </c>
      <c r="L698" s="87"/>
    </row>
    <row r="699" spans="3:12" x14ac:dyDescent="0.2">
      <c r="C699" s="244"/>
      <c r="E699" s="82" t="s">
        <v>42</v>
      </c>
      <c r="L699" s="87"/>
    </row>
    <row r="700" spans="3:12" x14ac:dyDescent="0.2">
      <c r="C700" s="244"/>
      <c r="E700" s="82" t="s">
        <v>42</v>
      </c>
      <c r="L700" s="87"/>
    </row>
    <row r="701" spans="3:12" x14ac:dyDescent="0.2">
      <c r="C701" s="244"/>
      <c r="E701" s="82" t="s">
        <v>42</v>
      </c>
      <c r="L701" s="87"/>
    </row>
    <row r="702" spans="3:12" x14ac:dyDescent="0.2">
      <c r="C702" s="244"/>
      <c r="E702" s="82" t="s">
        <v>42</v>
      </c>
      <c r="L702" s="87"/>
    </row>
    <row r="703" spans="3:12" x14ac:dyDescent="0.2">
      <c r="C703" s="244"/>
      <c r="E703" s="82" t="s">
        <v>42</v>
      </c>
      <c r="L703" s="87"/>
    </row>
    <row r="704" spans="3:12" x14ac:dyDescent="0.2">
      <c r="C704" s="244"/>
      <c r="E704" s="82" t="s">
        <v>42</v>
      </c>
      <c r="L704" s="87"/>
    </row>
    <row r="705" spans="3:12" x14ac:dyDescent="0.2">
      <c r="C705" s="244"/>
      <c r="E705" s="82" t="s">
        <v>42</v>
      </c>
      <c r="L705" s="87"/>
    </row>
    <row r="706" spans="3:12" x14ac:dyDescent="0.2">
      <c r="C706" s="244"/>
      <c r="E706" s="82" t="s">
        <v>42</v>
      </c>
      <c r="L706" s="87"/>
    </row>
    <row r="707" spans="3:12" x14ac:dyDescent="0.2">
      <c r="C707" s="244"/>
      <c r="E707" s="82" t="s">
        <v>42</v>
      </c>
      <c r="L707" s="87"/>
    </row>
    <row r="708" spans="3:12" x14ac:dyDescent="0.2">
      <c r="C708" s="244"/>
      <c r="E708" s="82" t="s">
        <v>42</v>
      </c>
      <c r="L708" s="87"/>
    </row>
    <row r="709" spans="3:12" x14ac:dyDescent="0.2">
      <c r="C709" s="244"/>
      <c r="E709" s="82" t="s">
        <v>42</v>
      </c>
      <c r="L709" s="87"/>
    </row>
    <row r="710" spans="3:12" x14ac:dyDescent="0.2">
      <c r="C710" s="244"/>
      <c r="E710" s="82" t="s">
        <v>42</v>
      </c>
      <c r="L710" s="87"/>
    </row>
    <row r="711" spans="3:12" x14ac:dyDescent="0.2">
      <c r="C711" s="244"/>
      <c r="E711" s="82" t="s">
        <v>42</v>
      </c>
      <c r="L711" s="87"/>
    </row>
    <row r="712" spans="3:12" x14ac:dyDescent="0.2">
      <c r="C712" s="244"/>
      <c r="E712" s="82" t="s">
        <v>42</v>
      </c>
      <c r="L712" s="87"/>
    </row>
    <row r="713" spans="3:12" x14ac:dyDescent="0.2">
      <c r="C713" s="244"/>
      <c r="E713" s="82" t="s">
        <v>42</v>
      </c>
      <c r="L713" s="87"/>
    </row>
    <row r="714" spans="3:12" x14ac:dyDescent="0.2">
      <c r="C714" s="244"/>
      <c r="E714" s="82" t="s">
        <v>42</v>
      </c>
      <c r="L714" s="87"/>
    </row>
    <row r="715" spans="3:12" x14ac:dyDescent="0.2">
      <c r="C715" s="244"/>
      <c r="E715" s="82" t="s">
        <v>42</v>
      </c>
      <c r="L715" s="87"/>
    </row>
    <row r="716" spans="3:12" x14ac:dyDescent="0.2">
      <c r="C716" s="244"/>
      <c r="E716" s="82" t="s">
        <v>42</v>
      </c>
      <c r="L716" s="87"/>
    </row>
    <row r="717" spans="3:12" x14ac:dyDescent="0.2">
      <c r="C717" s="244"/>
      <c r="E717" s="82" t="s">
        <v>42</v>
      </c>
      <c r="L717" s="87"/>
    </row>
    <row r="718" spans="3:12" x14ac:dyDescent="0.2">
      <c r="C718" s="244"/>
      <c r="E718" s="82" t="s">
        <v>42</v>
      </c>
      <c r="L718" s="87"/>
    </row>
    <row r="719" spans="3:12" x14ac:dyDescent="0.2">
      <c r="C719" s="244"/>
      <c r="E719" s="82" t="s">
        <v>42</v>
      </c>
      <c r="L719" s="87"/>
    </row>
    <row r="720" spans="3:12" x14ac:dyDescent="0.2">
      <c r="C720" s="244"/>
      <c r="E720" s="82" t="s">
        <v>42</v>
      </c>
      <c r="L720" s="87"/>
    </row>
    <row r="721" spans="3:12" x14ac:dyDescent="0.2">
      <c r="C721" s="244"/>
      <c r="E721" s="82" t="s">
        <v>42</v>
      </c>
      <c r="L721" s="87"/>
    </row>
    <row r="722" spans="3:12" x14ac:dyDescent="0.2">
      <c r="C722" s="244"/>
      <c r="E722" s="82" t="s">
        <v>42</v>
      </c>
      <c r="L722" s="87"/>
    </row>
    <row r="723" spans="3:12" x14ac:dyDescent="0.2">
      <c r="C723" s="244"/>
      <c r="E723" s="82" t="s">
        <v>42</v>
      </c>
      <c r="L723" s="87"/>
    </row>
    <row r="724" spans="3:12" x14ac:dyDescent="0.2">
      <c r="C724" s="244"/>
      <c r="E724" s="82" t="s">
        <v>42</v>
      </c>
      <c r="L724" s="87"/>
    </row>
    <row r="725" spans="3:12" x14ac:dyDescent="0.2">
      <c r="C725" s="244"/>
      <c r="E725" s="82" t="s">
        <v>42</v>
      </c>
      <c r="L725" s="87"/>
    </row>
    <row r="726" spans="3:12" x14ac:dyDescent="0.2">
      <c r="C726" s="244"/>
      <c r="E726" s="82" t="s">
        <v>42</v>
      </c>
      <c r="L726" s="87"/>
    </row>
    <row r="727" spans="3:12" x14ac:dyDescent="0.2">
      <c r="C727" s="244"/>
      <c r="E727" s="82" t="s">
        <v>42</v>
      </c>
      <c r="L727" s="87"/>
    </row>
    <row r="728" spans="3:12" x14ac:dyDescent="0.2">
      <c r="C728" s="244"/>
      <c r="E728" s="82" t="s">
        <v>42</v>
      </c>
      <c r="L728" s="87"/>
    </row>
    <row r="729" spans="3:12" x14ac:dyDescent="0.2">
      <c r="C729" s="244"/>
      <c r="E729" s="82" t="s">
        <v>42</v>
      </c>
      <c r="L729" s="87"/>
    </row>
    <row r="730" spans="3:12" x14ac:dyDescent="0.2">
      <c r="C730" s="244"/>
      <c r="E730" s="82" t="s">
        <v>42</v>
      </c>
      <c r="L730" s="87"/>
    </row>
    <row r="731" spans="3:12" x14ac:dyDescent="0.2">
      <c r="C731" s="244"/>
      <c r="E731" s="82" t="s">
        <v>42</v>
      </c>
      <c r="L731" s="87"/>
    </row>
    <row r="732" spans="3:12" x14ac:dyDescent="0.2">
      <c r="C732" s="244"/>
      <c r="E732" s="82" t="s">
        <v>42</v>
      </c>
      <c r="L732" s="87"/>
    </row>
    <row r="733" spans="3:12" x14ac:dyDescent="0.2">
      <c r="C733" s="244"/>
      <c r="E733" s="82" t="s">
        <v>42</v>
      </c>
      <c r="L733" s="87"/>
    </row>
    <row r="734" spans="3:12" x14ac:dyDescent="0.2">
      <c r="C734" s="244"/>
      <c r="E734" s="82" t="s">
        <v>42</v>
      </c>
      <c r="L734" s="87"/>
    </row>
    <row r="735" spans="3:12" x14ac:dyDescent="0.2">
      <c r="C735" s="244"/>
      <c r="E735" s="82" t="s">
        <v>42</v>
      </c>
      <c r="L735" s="87"/>
    </row>
    <row r="736" spans="3:12" x14ac:dyDescent="0.2">
      <c r="C736" s="244"/>
      <c r="E736" s="82" t="s">
        <v>42</v>
      </c>
      <c r="L736" s="87"/>
    </row>
    <row r="737" spans="3:12" x14ac:dyDescent="0.2">
      <c r="C737" s="244"/>
      <c r="E737" s="82" t="s">
        <v>42</v>
      </c>
      <c r="L737" s="87"/>
    </row>
    <row r="738" spans="3:12" x14ac:dyDescent="0.2">
      <c r="C738" s="244"/>
      <c r="E738" s="82" t="s">
        <v>42</v>
      </c>
      <c r="L738" s="87"/>
    </row>
    <row r="739" spans="3:12" x14ac:dyDescent="0.2">
      <c r="C739" s="244"/>
      <c r="E739" s="82" t="s">
        <v>42</v>
      </c>
      <c r="L739" s="87"/>
    </row>
    <row r="740" spans="3:12" x14ac:dyDescent="0.2">
      <c r="C740" s="244"/>
      <c r="E740" s="82" t="s">
        <v>42</v>
      </c>
      <c r="L740" s="87"/>
    </row>
    <row r="741" spans="3:12" x14ac:dyDescent="0.2">
      <c r="C741" s="244"/>
      <c r="E741" s="82" t="s">
        <v>42</v>
      </c>
      <c r="L741" s="87"/>
    </row>
    <row r="742" spans="3:12" x14ac:dyDescent="0.2">
      <c r="C742" s="244"/>
      <c r="E742" s="82" t="s">
        <v>42</v>
      </c>
      <c r="L742" s="87"/>
    </row>
    <row r="743" spans="3:12" x14ac:dyDescent="0.2">
      <c r="C743" s="244"/>
      <c r="E743" s="82" t="s">
        <v>42</v>
      </c>
      <c r="L743" s="87"/>
    </row>
    <row r="744" spans="3:12" x14ac:dyDescent="0.2">
      <c r="C744" s="244"/>
      <c r="E744" s="82" t="s">
        <v>42</v>
      </c>
      <c r="L744" s="87"/>
    </row>
    <row r="745" spans="3:12" x14ac:dyDescent="0.2">
      <c r="C745" s="244"/>
      <c r="E745" s="82" t="s">
        <v>42</v>
      </c>
      <c r="L745" s="87"/>
    </row>
    <row r="746" spans="3:12" x14ac:dyDescent="0.2">
      <c r="C746" s="244"/>
      <c r="E746" s="82" t="s">
        <v>42</v>
      </c>
      <c r="L746" s="87"/>
    </row>
    <row r="747" spans="3:12" x14ac:dyDescent="0.2">
      <c r="C747" s="244"/>
      <c r="E747" s="82" t="s">
        <v>42</v>
      </c>
      <c r="L747" s="87"/>
    </row>
    <row r="748" spans="3:12" x14ac:dyDescent="0.2">
      <c r="C748" s="244"/>
      <c r="E748" s="82" t="s">
        <v>42</v>
      </c>
      <c r="L748" s="87"/>
    </row>
    <row r="749" spans="3:12" x14ac:dyDescent="0.2">
      <c r="C749" s="244"/>
      <c r="E749" s="82" t="s">
        <v>42</v>
      </c>
      <c r="L749" s="87"/>
    </row>
    <row r="750" spans="3:12" x14ac:dyDescent="0.2">
      <c r="C750" s="244"/>
      <c r="E750" s="82" t="s">
        <v>42</v>
      </c>
      <c r="L750" s="87"/>
    </row>
    <row r="751" spans="3:12" x14ac:dyDescent="0.2">
      <c r="C751" s="244"/>
      <c r="E751" s="82" t="s">
        <v>42</v>
      </c>
      <c r="L751" s="87"/>
    </row>
    <row r="752" spans="3:12" x14ac:dyDescent="0.2">
      <c r="C752" s="244"/>
      <c r="E752" s="82" t="s">
        <v>42</v>
      </c>
      <c r="L752" s="87"/>
    </row>
    <row r="753" spans="3:12" x14ac:dyDescent="0.2">
      <c r="C753" s="244"/>
      <c r="E753" s="82" t="s">
        <v>42</v>
      </c>
      <c r="L753" s="87"/>
    </row>
    <row r="754" spans="3:12" x14ac:dyDescent="0.2">
      <c r="C754" s="244"/>
      <c r="E754" s="82" t="s">
        <v>42</v>
      </c>
      <c r="L754" s="87"/>
    </row>
    <row r="755" spans="3:12" x14ac:dyDescent="0.2">
      <c r="C755" s="244"/>
      <c r="E755" s="82" t="s">
        <v>42</v>
      </c>
      <c r="L755" s="87"/>
    </row>
    <row r="756" spans="3:12" x14ac:dyDescent="0.2">
      <c r="C756" s="244"/>
      <c r="E756" s="82" t="s">
        <v>42</v>
      </c>
      <c r="L756" s="87"/>
    </row>
    <row r="757" spans="3:12" x14ac:dyDescent="0.2">
      <c r="C757" s="244"/>
      <c r="E757" s="82" t="s">
        <v>42</v>
      </c>
      <c r="L757" s="87"/>
    </row>
    <row r="758" spans="3:12" x14ac:dyDescent="0.2">
      <c r="C758" s="244"/>
      <c r="E758" s="82" t="s">
        <v>42</v>
      </c>
      <c r="L758" s="87"/>
    </row>
    <row r="759" spans="3:12" x14ac:dyDescent="0.2">
      <c r="C759" s="244"/>
      <c r="E759" s="82" t="s">
        <v>42</v>
      </c>
      <c r="L759" s="87"/>
    </row>
    <row r="760" spans="3:12" x14ac:dyDescent="0.2">
      <c r="C760" s="244"/>
      <c r="E760" s="82" t="s">
        <v>42</v>
      </c>
      <c r="L760" s="87"/>
    </row>
    <row r="761" spans="3:12" x14ac:dyDescent="0.2">
      <c r="C761" s="244"/>
      <c r="E761" s="82" t="s">
        <v>42</v>
      </c>
      <c r="L761" s="87"/>
    </row>
    <row r="762" spans="3:12" x14ac:dyDescent="0.2">
      <c r="C762" s="244"/>
      <c r="E762" s="82" t="s">
        <v>42</v>
      </c>
      <c r="L762" s="87"/>
    </row>
    <row r="763" spans="3:12" x14ac:dyDescent="0.2">
      <c r="C763" s="244"/>
      <c r="E763" s="82" t="s">
        <v>42</v>
      </c>
      <c r="L763" s="87"/>
    </row>
    <row r="764" spans="3:12" x14ac:dyDescent="0.2">
      <c r="C764" s="244"/>
      <c r="E764" s="82" t="s">
        <v>42</v>
      </c>
      <c r="L764" s="87"/>
    </row>
    <row r="765" spans="3:12" x14ac:dyDescent="0.2">
      <c r="C765" s="244"/>
      <c r="E765" s="82" t="s">
        <v>42</v>
      </c>
      <c r="L765" s="87"/>
    </row>
    <row r="766" spans="3:12" x14ac:dyDescent="0.2">
      <c r="C766" s="244"/>
      <c r="E766" s="82" t="s">
        <v>42</v>
      </c>
      <c r="L766" s="87"/>
    </row>
    <row r="767" spans="3:12" x14ac:dyDescent="0.2">
      <c r="C767" s="244"/>
      <c r="E767" s="82" t="s">
        <v>42</v>
      </c>
      <c r="L767" s="87"/>
    </row>
    <row r="768" spans="3:12" x14ac:dyDescent="0.2">
      <c r="C768" s="244"/>
      <c r="E768" s="82" t="s">
        <v>42</v>
      </c>
      <c r="L768" s="87"/>
    </row>
    <row r="769" spans="3:12" x14ac:dyDescent="0.2">
      <c r="C769" s="244"/>
      <c r="E769" s="82" t="s">
        <v>42</v>
      </c>
      <c r="L769" s="87"/>
    </row>
    <row r="770" spans="3:12" x14ac:dyDescent="0.2">
      <c r="C770" s="244"/>
      <c r="E770" s="82" t="s">
        <v>42</v>
      </c>
      <c r="L770" s="87"/>
    </row>
    <row r="771" spans="3:12" x14ac:dyDescent="0.2">
      <c r="C771" s="244"/>
      <c r="E771" s="82" t="s">
        <v>42</v>
      </c>
      <c r="L771" s="87"/>
    </row>
    <row r="772" spans="3:12" x14ac:dyDescent="0.2">
      <c r="C772" s="244"/>
      <c r="E772" s="82" t="s">
        <v>42</v>
      </c>
      <c r="L772" s="87"/>
    </row>
    <row r="773" spans="3:12" x14ac:dyDescent="0.2">
      <c r="C773" s="244"/>
      <c r="E773" s="82" t="s">
        <v>42</v>
      </c>
      <c r="L773" s="87"/>
    </row>
    <row r="774" spans="3:12" x14ac:dyDescent="0.2">
      <c r="C774" s="244"/>
      <c r="E774" s="82" t="s">
        <v>42</v>
      </c>
      <c r="L774" s="87"/>
    </row>
    <row r="775" spans="3:12" x14ac:dyDescent="0.2">
      <c r="C775" s="244"/>
      <c r="E775" s="82" t="s">
        <v>42</v>
      </c>
      <c r="L775" s="87"/>
    </row>
    <row r="776" spans="3:12" x14ac:dyDescent="0.2">
      <c r="C776" s="244"/>
      <c r="E776" s="82" t="s">
        <v>42</v>
      </c>
      <c r="L776" s="87"/>
    </row>
    <row r="777" spans="3:12" x14ac:dyDescent="0.2">
      <c r="C777" s="244"/>
      <c r="E777" s="82" t="s">
        <v>42</v>
      </c>
      <c r="L777" s="87"/>
    </row>
    <row r="778" spans="3:12" x14ac:dyDescent="0.2">
      <c r="C778" s="244"/>
      <c r="E778" s="82" t="s">
        <v>42</v>
      </c>
      <c r="L778" s="87"/>
    </row>
    <row r="779" spans="3:12" x14ac:dyDescent="0.2">
      <c r="C779" s="244"/>
      <c r="E779" s="82" t="s">
        <v>42</v>
      </c>
      <c r="L779" s="87"/>
    </row>
    <row r="780" spans="3:12" x14ac:dyDescent="0.2">
      <c r="C780" s="244"/>
      <c r="E780" s="82" t="s">
        <v>42</v>
      </c>
      <c r="L780" s="87"/>
    </row>
    <row r="781" spans="3:12" x14ac:dyDescent="0.2">
      <c r="C781" s="244"/>
      <c r="E781" s="82" t="s">
        <v>42</v>
      </c>
      <c r="L781" s="87"/>
    </row>
    <row r="782" spans="3:12" x14ac:dyDescent="0.2">
      <c r="C782" s="244"/>
      <c r="E782" s="82" t="s">
        <v>42</v>
      </c>
      <c r="L782" s="87"/>
    </row>
    <row r="783" spans="3:12" x14ac:dyDescent="0.2">
      <c r="C783" s="244"/>
      <c r="E783" s="82" t="s">
        <v>42</v>
      </c>
      <c r="L783" s="87"/>
    </row>
    <row r="784" spans="3:12" x14ac:dyDescent="0.2">
      <c r="C784" s="244"/>
      <c r="E784" s="82" t="s">
        <v>42</v>
      </c>
      <c r="L784" s="87"/>
    </row>
    <row r="785" spans="3:12" x14ac:dyDescent="0.2">
      <c r="C785" s="244"/>
      <c r="E785" s="82" t="s">
        <v>42</v>
      </c>
      <c r="L785" s="87"/>
    </row>
    <row r="786" spans="3:12" x14ac:dyDescent="0.2">
      <c r="C786" s="244"/>
      <c r="E786" s="82" t="s">
        <v>42</v>
      </c>
      <c r="L786" s="87"/>
    </row>
    <row r="787" spans="3:12" x14ac:dyDescent="0.2">
      <c r="C787" s="244"/>
      <c r="E787" s="82" t="s">
        <v>42</v>
      </c>
      <c r="L787" s="87"/>
    </row>
    <row r="788" spans="3:12" x14ac:dyDescent="0.2">
      <c r="C788" s="244"/>
      <c r="E788" s="82" t="s">
        <v>42</v>
      </c>
      <c r="L788" s="87"/>
    </row>
    <row r="789" spans="3:12" x14ac:dyDescent="0.2">
      <c r="C789" s="244"/>
      <c r="E789" s="82" t="s">
        <v>42</v>
      </c>
      <c r="L789" s="87"/>
    </row>
    <row r="790" spans="3:12" x14ac:dyDescent="0.2">
      <c r="C790" s="244"/>
      <c r="E790" s="82" t="s">
        <v>42</v>
      </c>
      <c r="L790" s="87"/>
    </row>
    <row r="791" spans="3:12" x14ac:dyDescent="0.2">
      <c r="C791" s="244"/>
      <c r="E791" s="82" t="s">
        <v>42</v>
      </c>
      <c r="L791" s="87"/>
    </row>
    <row r="792" spans="3:12" x14ac:dyDescent="0.2">
      <c r="C792" s="244"/>
      <c r="E792" s="82" t="s">
        <v>42</v>
      </c>
      <c r="L792" s="87"/>
    </row>
    <row r="793" spans="3:12" x14ac:dyDescent="0.2">
      <c r="C793" s="244"/>
      <c r="E793" s="82" t="s">
        <v>42</v>
      </c>
      <c r="L793" s="87"/>
    </row>
    <row r="794" spans="3:12" x14ac:dyDescent="0.2">
      <c r="C794" s="244"/>
      <c r="E794" s="82" t="s">
        <v>42</v>
      </c>
      <c r="L794" s="87"/>
    </row>
    <row r="795" spans="3:12" x14ac:dyDescent="0.2">
      <c r="C795" s="244"/>
      <c r="E795" s="82" t="s">
        <v>42</v>
      </c>
      <c r="L795" s="87"/>
    </row>
    <row r="796" spans="3:12" x14ac:dyDescent="0.2">
      <c r="C796" s="244"/>
      <c r="E796" s="82" t="s">
        <v>42</v>
      </c>
      <c r="L796" s="87"/>
    </row>
    <row r="797" spans="3:12" x14ac:dyDescent="0.2">
      <c r="C797" s="244"/>
      <c r="E797" s="82" t="s">
        <v>42</v>
      </c>
      <c r="L797" s="87"/>
    </row>
    <row r="798" spans="3:12" x14ac:dyDescent="0.2">
      <c r="C798" s="244"/>
      <c r="E798" s="82" t="s">
        <v>42</v>
      </c>
      <c r="L798" s="87"/>
    </row>
    <row r="799" spans="3:12" x14ac:dyDescent="0.2">
      <c r="C799" s="244"/>
      <c r="E799" s="82" t="s">
        <v>42</v>
      </c>
      <c r="L799" s="87"/>
    </row>
    <row r="800" spans="3:12" x14ac:dyDescent="0.2">
      <c r="C800" s="244"/>
      <c r="E800" s="82" t="s">
        <v>42</v>
      </c>
      <c r="L800" s="87"/>
    </row>
    <row r="801" spans="3:12" x14ac:dyDescent="0.2">
      <c r="C801" s="244"/>
      <c r="E801" s="82" t="s">
        <v>42</v>
      </c>
      <c r="L801" s="87"/>
    </row>
    <row r="802" spans="3:12" x14ac:dyDescent="0.2">
      <c r="C802" s="244"/>
      <c r="E802" s="82" t="s">
        <v>42</v>
      </c>
      <c r="L802" s="87"/>
    </row>
    <row r="803" spans="3:12" x14ac:dyDescent="0.2">
      <c r="C803" s="244"/>
      <c r="E803" s="82" t="s">
        <v>42</v>
      </c>
      <c r="L803" s="87"/>
    </row>
    <row r="804" spans="3:12" x14ac:dyDescent="0.2">
      <c r="C804" s="244"/>
      <c r="E804" s="82" t="s">
        <v>42</v>
      </c>
      <c r="L804" s="87"/>
    </row>
    <row r="805" spans="3:12" x14ac:dyDescent="0.2">
      <c r="C805" s="244"/>
      <c r="E805" s="82" t="s">
        <v>42</v>
      </c>
      <c r="L805" s="87"/>
    </row>
    <row r="806" spans="3:12" x14ac:dyDescent="0.2">
      <c r="C806" s="244"/>
      <c r="E806" s="82" t="s">
        <v>42</v>
      </c>
      <c r="L806" s="87"/>
    </row>
    <row r="807" spans="3:12" x14ac:dyDescent="0.2">
      <c r="C807" s="244"/>
      <c r="E807" s="82" t="s">
        <v>42</v>
      </c>
      <c r="L807" s="87"/>
    </row>
    <row r="808" spans="3:12" x14ac:dyDescent="0.2">
      <c r="C808" s="244"/>
      <c r="E808" s="82" t="s">
        <v>42</v>
      </c>
      <c r="L808" s="87"/>
    </row>
    <row r="809" spans="3:12" x14ac:dyDescent="0.2">
      <c r="C809" s="244"/>
      <c r="E809" s="82" t="s">
        <v>42</v>
      </c>
      <c r="L809" s="87"/>
    </row>
    <row r="810" spans="3:12" x14ac:dyDescent="0.2">
      <c r="C810" s="244"/>
      <c r="E810" s="82" t="s">
        <v>42</v>
      </c>
      <c r="L810" s="87"/>
    </row>
    <row r="811" spans="3:12" x14ac:dyDescent="0.2">
      <c r="C811" s="244"/>
      <c r="E811" s="82" t="s">
        <v>42</v>
      </c>
      <c r="L811" s="87"/>
    </row>
    <row r="812" spans="3:12" x14ac:dyDescent="0.2">
      <c r="C812" s="244"/>
      <c r="E812" s="82" t="s">
        <v>42</v>
      </c>
      <c r="L812" s="87"/>
    </row>
    <row r="813" spans="3:12" x14ac:dyDescent="0.2">
      <c r="C813" s="244"/>
      <c r="E813" s="82" t="s">
        <v>42</v>
      </c>
      <c r="L813" s="87"/>
    </row>
    <row r="814" spans="3:12" x14ac:dyDescent="0.2">
      <c r="C814" s="244"/>
      <c r="E814" s="82" t="s">
        <v>42</v>
      </c>
      <c r="L814" s="87"/>
    </row>
    <row r="815" spans="3:12" x14ac:dyDescent="0.2">
      <c r="C815" s="244"/>
      <c r="E815" s="82" t="s">
        <v>42</v>
      </c>
      <c r="L815" s="87"/>
    </row>
    <row r="816" spans="3:12" x14ac:dyDescent="0.2">
      <c r="C816" s="244"/>
      <c r="E816" s="82" t="s">
        <v>42</v>
      </c>
      <c r="L816" s="87"/>
    </row>
    <row r="817" spans="3:12" x14ac:dyDescent="0.2">
      <c r="C817" s="244"/>
      <c r="E817" s="82" t="s">
        <v>42</v>
      </c>
      <c r="L817" s="87"/>
    </row>
    <row r="818" spans="3:12" x14ac:dyDescent="0.2">
      <c r="C818" s="244"/>
      <c r="E818" s="82" t="s">
        <v>42</v>
      </c>
      <c r="L818" s="87"/>
    </row>
    <row r="819" spans="3:12" x14ac:dyDescent="0.2">
      <c r="C819" s="244"/>
      <c r="E819" s="82" t="s">
        <v>42</v>
      </c>
      <c r="L819" s="87"/>
    </row>
    <row r="820" spans="3:12" x14ac:dyDescent="0.2">
      <c r="C820" s="244"/>
      <c r="E820" s="82" t="s">
        <v>42</v>
      </c>
      <c r="L820" s="87"/>
    </row>
    <row r="821" spans="3:12" x14ac:dyDescent="0.2">
      <c r="C821" s="244"/>
      <c r="E821" s="82" t="s">
        <v>42</v>
      </c>
      <c r="L821" s="87"/>
    </row>
    <row r="822" spans="3:12" x14ac:dyDescent="0.2">
      <c r="C822" s="244"/>
      <c r="E822" s="82" t="s">
        <v>42</v>
      </c>
      <c r="L822" s="87"/>
    </row>
    <row r="823" spans="3:12" x14ac:dyDescent="0.2">
      <c r="C823" s="244"/>
      <c r="E823" s="82" t="s">
        <v>42</v>
      </c>
      <c r="L823" s="87"/>
    </row>
    <row r="824" spans="3:12" x14ac:dyDescent="0.2">
      <c r="C824" s="244"/>
      <c r="E824" s="82" t="s">
        <v>42</v>
      </c>
      <c r="L824" s="87"/>
    </row>
    <row r="825" spans="3:12" x14ac:dyDescent="0.2">
      <c r="C825" s="244"/>
      <c r="E825" s="82" t="s">
        <v>42</v>
      </c>
      <c r="L825" s="87"/>
    </row>
    <row r="826" spans="3:12" x14ac:dyDescent="0.2">
      <c r="C826" s="244"/>
      <c r="E826" s="82" t="s">
        <v>42</v>
      </c>
      <c r="L826" s="87"/>
    </row>
    <row r="827" spans="3:12" x14ac:dyDescent="0.2">
      <c r="C827" s="244"/>
      <c r="E827" s="82" t="s">
        <v>42</v>
      </c>
      <c r="L827" s="87"/>
    </row>
    <row r="828" spans="3:12" x14ac:dyDescent="0.2">
      <c r="C828" s="244"/>
      <c r="E828" s="82" t="s">
        <v>42</v>
      </c>
      <c r="L828" s="87"/>
    </row>
    <row r="829" spans="3:12" x14ac:dyDescent="0.2">
      <c r="C829" s="244"/>
      <c r="E829" s="82" t="s">
        <v>42</v>
      </c>
      <c r="L829" s="87"/>
    </row>
    <row r="830" spans="3:12" x14ac:dyDescent="0.2">
      <c r="C830" s="244"/>
      <c r="E830" s="82" t="s">
        <v>42</v>
      </c>
      <c r="L830" s="87"/>
    </row>
    <row r="831" spans="3:12" x14ac:dyDescent="0.2">
      <c r="C831" s="244"/>
      <c r="E831" s="82" t="s">
        <v>42</v>
      </c>
      <c r="L831" s="87"/>
    </row>
    <row r="832" spans="3:12" x14ac:dyDescent="0.2">
      <c r="C832" s="244"/>
      <c r="E832" s="82" t="s">
        <v>42</v>
      </c>
      <c r="L832" s="87"/>
    </row>
    <row r="833" spans="3:12" x14ac:dyDescent="0.2">
      <c r="C833" s="244"/>
      <c r="E833" s="82" t="s">
        <v>42</v>
      </c>
      <c r="L833" s="87"/>
    </row>
    <row r="834" spans="3:12" x14ac:dyDescent="0.2">
      <c r="C834" s="244"/>
      <c r="E834" s="82" t="s">
        <v>42</v>
      </c>
      <c r="L834" s="87"/>
    </row>
    <row r="835" spans="3:12" x14ac:dyDescent="0.2">
      <c r="C835" s="244"/>
      <c r="E835" s="82" t="s">
        <v>42</v>
      </c>
      <c r="L835" s="87"/>
    </row>
    <row r="836" spans="3:12" x14ac:dyDescent="0.2">
      <c r="C836" s="244"/>
      <c r="E836" s="82" t="s">
        <v>42</v>
      </c>
      <c r="L836" s="87"/>
    </row>
    <row r="837" spans="3:12" x14ac:dyDescent="0.2">
      <c r="C837" s="244"/>
      <c r="E837" s="82" t="s">
        <v>42</v>
      </c>
      <c r="L837" s="87"/>
    </row>
    <row r="838" spans="3:12" x14ac:dyDescent="0.2">
      <c r="C838" s="244"/>
      <c r="E838" s="82" t="s">
        <v>42</v>
      </c>
      <c r="L838" s="87"/>
    </row>
    <row r="839" spans="3:12" x14ac:dyDescent="0.2">
      <c r="C839" s="244"/>
      <c r="E839" s="82" t="s">
        <v>42</v>
      </c>
      <c r="L839" s="87"/>
    </row>
    <row r="840" spans="3:12" x14ac:dyDescent="0.2">
      <c r="C840" s="244"/>
      <c r="E840" s="82" t="s">
        <v>42</v>
      </c>
      <c r="L840" s="87"/>
    </row>
    <row r="841" spans="3:12" x14ac:dyDescent="0.2">
      <c r="C841" s="244"/>
      <c r="E841" s="82" t="s">
        <v>42</v>
      </c>
      <c r="L841" s="87"/>
    </row>
    <row r="842" spans="3:12" x14ac:dyDescent="0.2">
      <c r="C842" s="244"/>
      <c r="E842" s="82" t="s">
        <v>42</v>
      </c>
      <c r="L842" s="87"/>
    </row>
    <row r="843" spans="3:12" x14ac:dyDescent="0.2">
      <c r="C843" s="244"/>
      <c r="E843" s="82" t="s">
        <v>42</v>
      </c>
      <c r="L843" s="87"/>
    </row>
    <row r="844" spans="3:12" x14ac:dyDescent="0.2">
      <c r="C844" s="244"/>
      <c r="E844" s="82" t="s">
        <v>42</v>
      </c>
      <c r="L844" s="87"/>
    </row>
    <row r="845" spans="3:12" x14ac:dyDescent="0.2">
      <c r="C845" s="244"/>
      <c r="E845" s="82" t="s">
        <v>42</v>
      </c>
      <c r="L845" s="87"/>
    </row>
    <row r="846" spans="3:12" x14ac:dyDescent="0.2">
      <c r="C846" s="244"/>
      <c r="E846" s="82" t="s">
        <v>42</v>
      </c>
      <c r="L846" s="87"/>
    </row>
    <row r="847" spans="3:12" x14ac:dyDescent="0.2">
      <c r="C847" s="244"/>
      <c r="E847" s="82" t="s">
        <v>42</v>
      </c>
      <c r="L847" s="87"/>
    </row>
    <row r="848" spans="3:12" x14ac:dyDescent="0.2">
      <c r="C848" s="244"/>
      <c r="E848" s="82" t="s">
        <v>42</v>
      </c>
      <c r="L848" s="87"/>
    </row>
    <row r="849" spans="3:12" x14ac:dyDescent="0.2">
      <c r="C849" s="244"/>
      <c r="E849" s="82" t="s">
        <v>42</v>
      </c>
      <c r="L849" s="87"/>
    </row>
    <row r="850" spans="3:12" x14ac:dyDescent="0.2">
      <c r="C850" s="244"/>
      <c r="E850" s="82" t="s">
        <v>42</v>
      </c>
      <c r="L850" s="87"/>
    </row>
    <row r="851" spans="3:12" x14ac:dyDescent="0.2">
      <c r="C851" s="244"/>
      <c r="E851" s="82" t="s">
        <v>42</v>
      </c>
      <c r="L851" s="87"/>
    </row>
    <row r="852" spans="3:12" x14ac:dyDescent="0.2">
      <c r="C852" s="244"/>
      <c r="E852" s="82" t="s">
        <v>42</v>
      </c>
      <c r="L852" s="87"/>
    </row>
    <row r="853" spans="3:12" x14ac:dyDescent="0.2">
      <c r="C853" s="244"/>
      <c r="E853" s="82" t="s">
        <v>42</v>
      </c>
      <c r="L853" s="87"/>
    </row>
    <row r="854" spans="3:12" x14ac:dyDescent="0.2">
      <c r="C854" s="244"/>
      <c r="E854" s="82" t="s">
        <v>42</v>
      </c>
      <c r="L854" s="87"/>
    </row>
    <row r="855" spans="3:12" x14ac:dyDescent="0.2">
      <c r="C855" s="244"/>
      <c r="E855" s="82" t="s">
        <v>42</v>
      </c>
      <c r="L855" s="87"/>
    </row>
    <row r="856" spans="3:12" x14ac:dyDescent="0.2">
      <c r="C856" s="244"/>
      <c r="E856" s="82" t="s">
        <v>42</v>
      </c>
      <c r="L856" s="87"/>
    </row>
    <row r="857" spans="3:12" x14ac:dyDescent="0.2">
      <c r="C857" s="244"/>
      <c r="E857" s="82" t="s">
        <v>42</v>
      </c>
      <c r="L857" s="87"/>
    </row>
    <row r="858" spans="3:12" x14ac:dyDescent="0.2">
      <c r="C858" s="244"/>
      <c r="E858" s="82" t="s">
        <v>42</v>
      </c>
      <c r="L858" s="87"/>
    </row>
    <row r="859" spans="3:12" x14ac:dyDescent="0.2">
      <c r="C859" s="244"/>
      <c r="E859" s="82" t="s">
        <v>42</v>
      </c>
      <c r="L859" s="87"/>
    </row>
    <row r="860" spans="3:12" x14ac:dyDescent="0.2">
      <c r="C860" s="244"/>
      <c r="E860" s="82" t="s">
        <v>42</v>
      </c>
      <c r="L860" s="87"/>
    </row>
    <row r="861" spans="3:12" x14ac:dyDescent="0.2">
      <c r="C861" s="244"/>
      <c r="E861" s="82" t="s">
        <v>42</v>
      </c>
      <c r="L861" s="87"/>
    </row>
    <row r="862" spans="3:12" x14ac:dyDescent="0.2">
      <c r="C862" s="244"/>
      <c r="E862" s="82" t="s">
        <v>42</v>
      </c>
      <c r="L862" s="87"/>
    </row>
    <row r="863" spans="3:12" x14ac:dyDescent="0.2">
      <c r="C863" s="244"/>
      <c r="E863" s="82" t="s">
        <v>42</v>
      </c>
      <c r="L863" s="87"/>
    </row>
    <row r="864" spans="3:12" x14ac:dyDescent="0.2">
      <c r="C864" s="244"/>
      <c r="E864" s="82" t="s">
        <v>42</v>
      </c>
      <c r="L864" s="87"/>
    </row>
    <row r="865" spans="3:12" x14ac:dyDescent="0.2">
      <c r="C865" s="244"/>
      <c r="E865" s="82" t="s">
        <v>42</v>
      </c>
      <c r="L865" s="87"/>
    </row>
    <row r="866" spans="3:12" x14ac:dyDescent="0.2">
      <c r="C866" s="244"/>
      <c r="E866" s="82" t="s">
        <v>42</v>
      </c>
      <c r="L866" s="87"/>
    </row>
    <row r="867" spans="3:12" x14ac:dyDescent="0.2">
      <c r="C867" s="244"/>
      <c r="E867" s="82" t="s">
        <v>42</v>
      </c>
      <c r="L867" s="87"/>
    </row>
    <row r="868" spans="3:12" x14ac:dyDescent="0.2">
      <c r="C868" s="244"/>
      <c r="E868" s="82" t="s">
        <v>42</v>
      </c>
      <c r="L868" s="87"/>
    </row>
    <row r="869" spans="3:12" x14ac:dyDescent="0.2">
      <c r="C869" s="244"/>
      <c r="E869" s="82" t="s">
        <v>42</v>
      </c>
      <c r="L869" s="87"/>
    </row>
    <row r="870" spans="3:12" x14ac:dyDescent="0.2">
      <c r="C870" s="244"/>
      <c r="E870" s="82" t="s">
        <v>42</v>
      </c>
      <c r="L870" s="87"/>
    </row>
    <row r="871" spans="3:12" x14ac:dyDescent="0.2">
      <c r="C871" s="244"/>
      <c r="E871" s="82" t="s">
        <v>42</v>
      </c>
      <c r="L871" s="87"/>
    </row>
    <row r="872" spans="3:12" x14ac:dyDescent="0.2">
      <c r="C872" s="244"/>
      <c r="E872" s="82" t="s">
        <v>42</v>
      </c>
      <c r="L872" s="87"/>
    </row>
    <row r="873" spans="3:12" x14ac:dyDescent="0.2">
      <c r="C873" s="244"/>
      <c r="E873" s="82" t="s">
        <v>42</v>
      </c>
      <c r="L873" s="87"/>
    </row>
    <row r="874" spans="3:12" x14ac:dyDescent="0.2">
      <c r="C874" s="244"/>
      <c r="E874" s="82" t="s">
        <v>42</v>
      </c>
      <c r="L874" s="87"/>
    </row>
    <row r="875" spans="3:12" x14ac:dyDescent="0.2">
      <c r="C875" s="244"/>
      <c r="E875" s="82" t="s">
        <v>42</v>
      </c>
      <c r="L875" s="87"/>
    </row>
    <row r="876" spans="3:12" x14ac:dyDescent="0.2">
      <c r="C876" s="244"/>
      <c r="E876" s="82" t="s">
        <v>42</v>
      </c>
      <c r="L876" s="87"/>
    </row>
    <row r="877" spans="3:12" x14ac:dyDescent="0.2">
      <c r="C877" s="244"/>
      <c r="E877" s="82" t="s">
        <v>42</v>
      </c>
      <c r="L877" s="87"/>
    </row>
    <row r="878" spans="3:12" x14ac:dyDescent="0.2">
      <c r="C878" s="244"/>
      <c r="E878" s="82" t="s">
        <v>42</v>
      </c>
      <c r="L878" s="87"/>
    </row>
    <row r="879" spans="3:12" x14ac:dyDescent="0.2">
      <c r="C879" s="244"/>
      <c r="E879" s="82" t="s">
        <v>42</v>
      </c>
      <c r="L879" s="87"/>
    </row>
    <row r="880" spans="3:12" x14ac:dyDescent="0.2">
      <c r="C880" s="244"/>
      <c r="E880" s="82" t="s">
        <v>42</v>
      </c>
      <c r="L880" s="87"/>
    </row>
    <row r="881" spans="3:12" x14ac:dyDescent="0.2">
      <c r="C881" s="244"/>
      <c r="E881" s="82" t="s">
        <v>42</v>
      </c>
      <c r="L881" s="87"/>
    </row>
    <row r="882" spans="3:12" x14ac:dyDescent="0.2">
      <c r="C882" s="244"/>
      <c r="E882" s="82" t="s">
        <v>42</v>
      </c>
      <c r="L882" s="87"/>
    </row>
    <row r="883" spans="3:12" x14ac:dyDescent="0.2">
      <c r="C883" s="244"/>
      <c r="E883" s="82" t="s">
        <v>42</v>
      </c>
      <c r="L883" s="87"/>
    </row>
    <row r="884" spans="3:12" x14ac:dyDescent="0.2">
      <c r="C884" s="244"/>
      <c r="E884" s="82" t="s">
        <v>42</v>
      </c>
      <c r="L884" s="87"/>
    </row>
    <row r="885" spans="3:12" x14ac:dyDescent="0.2">
      <c r="C885" s="244"/>
      <c r="E885" s="82" t="s">
        <v>42</v>
      </c>
      <c r="L885" s="87"/>
    </row>
    <row r="886" spans="3:12" x14ac:dyDescent="0.2">
      <c r="C886" s="244"/>
      <c r="E886" s="82" t="s">
        <v>42</v>
      </c>
      <c r="L886" s="87"/>
    </row>
    <row r="887" spans="3:12" x14ac:dyDescent="0.2">
      <c r="C887" s="244"/>
      <c r="E887" s="82" t="s">
        <v>42</v>
      </c>
      <c r="L887" s="87"/>
    </row>
    <row r="888" spans="3:12" x14ac:dyDescent="0.2">
      <c r="C888" s="244"/>
      <c r="E888" s="82" t="s">
        <v>42</v>
      </c>
      <c r="L888" s="87"/>
    </row>
    <row r="889" spans="3:12" x14ac:dyDescent="0.2">
      <c r="C889" s="244"/>
      <c r="E889" s="82" t="s">
        <v>42</v>
      </c>
      <c r="L889" s="87"/>
    </row>
    <row r="890" spans="3:12" x14ac:dyDescent="0.2">
      <c r="C890" s="244"/>
      <c r="E890" s="82" t="s">
        <v>42</v>
      </c>
      <c r="L890" s="87"/>
    </row>
    <row r="891" spans="3:12" x14ac:dyDescent="0.2">
      <c r="C891" s="244"/>
      <c r="E891" s="82" t="s">
        <v>42</v>
      </c>
      <c r="L891" s="87"/>
    </row>
    <row r="892" spans="3:12" x14ac:dyDescent="0.2">
      <c r="C892" s="244"/>
      <c r="E892" s="82" t="s">
        <v>42</v>
      </c>
      <c r="L892" s="87"/>
    </row>
    <row r="893" spans="3:12" x14ac:dyDescent="0.2">
      <c r="C893" s="244"/>
      <c r="E893" s="82" t="s">
        <v>42</v>
      </c>
      <c r="L893" s="87"/>
    </row>
    <row r="894" spans="3:12" x14ac:dyDescent="0.2">
      <c r="C894" s="244"/>
      <c r="E894" s="82" t="s">
        <v>42</v>
      </c>
      <c r="L894" s="87"/>
    </row>
    <row r="895" spans="3:12" x14ac:dyDescent="0.2">
      <c r="C895" s="244"/>
      <c r="E895" s="82" t="s">
        <v>42</v>
      </c>
      <c r="L895" s="87"/>
    </row>
    <row r="896" spans="3:12" x14ac:dyDescent="0.2">
      <c r="C896" s="244"/>
      <c r="E896" s="82" t="s">
        <v>42</v>
      </c>
      <c r="L896" s="87"/>
    </row>
    <row r="897" spans="3:12" x14ac:dyDescent="0.2">
      <c r="C897" s="244"/>
      <c r="E897" s="82" t="s">
        <v>42</v>
      </c>
      <c r="L897" s="87"/>
    </row>
    <row r="898" spans="3:12" x14ac:dyDescent="0.2">
      <c r="C898" s="244"/>
      <c r="E898" s="82" t="s">
        <v>42</v>
      </c>
      <c r="L898" s="87"/>
    </row>
    <row r="899" spans="3:12" x14ac:dyDescent="0.2">
      <c r="C899" s="244"/>
      <c r="E899" s="82" t="s">
        <v>42</v>
      </c>
      <c r="L899" s="87"/>
    </row>
    <row r="900" spans="3:12" x14ac:dyDescent="0.2">
      <c r="C900" s="244"/>
      <c r="E900" s="82" t="s">
        <v>42</v>
      </c>
      <c r="L900" s="87"/>
    </row>
    <row r="901" spans="3:12" x14ac:dyDescent="0.2">
      <c r="C901" s="244"/>
      <c r="E901" s="82" t="s">
        <v>42</v>
      </c>
      <c r="L901" s="87"/>
    </row>
    <row r="902" spans="3:12" x14ac:dyDescent="0.2">
      <c r="C902" s="244"/>
      <c r="E902" s="82" t="s">
        <v>42</v>
      </c>
      <c r="L902" s="87"/>
    </row>
    <row r="903" spans="3:12" x14ac:dyDescent="0.2">
      <c r="C903" s="244"/>
      <c r="E903" s="82" t="s">
        <v>42</v>
      </c>
      <c r="L903" s="87"/>
    </row>
    <row r="904" spans="3:12" x14ac:dyDescent="0.2">
      <c r="C904" s="244"/>
      <c r="E904" s="82" t="s">
        <v>42</v>
      </c>
      <c r="L904" s="87"/>
    </row>
    <row r="905" spans="3:12" x14ac:dyDescent="0.2">
      <c r="C905" s="244"/>
      <c r="E905" s="82" t="s">
        <v>42</v>
      </c>
      <c r="L905" s="87"/>
    </row>
    <row r="906" spans="3:12" x14ac:dyDescent="0.2">
      <c r="C906" s="244"/>
      <c r="E906" s="82" t="s">
        <v>42</v>
      </c>
      <c r="L906" s="87"/>
    </row>
    <row r="907" spans="3:12" x14ac:dyDescent="0.2">
      <c r="C907" s="244"/>
      <c r="E907" s="82" t="s">
        <v>42</v>
      </c>
      <c r="L907" s="87"/>
    </row>
    <row r="908" spans="3:12" x14ac:dyDescent="0.2">
      <c r="C908" s="244"/>
      <c r="E908" s="82" t="s">
        <v>42</v>
      </c>
      <c r="L908" s="87"/>
    </row>
    <row r="909" spans="3:12" x14ac:dyDescent="0.2">
      <c r="C909" s="244"/>
      <c r="E909" s="82" t="s">
        <v>42</v>
      </c>
      <c r="L909" s="87"/>
    </row>
    <row r="910" spans="3:12" x14ac:dyDescent="0.2">
      <c r="C910" s="244"/>
      <c r="E910" s="82" t="s">
        <v>42</v>
      </c>
      <c r="L910" s="87"/>
    </row>
    <row r="911" spans="3:12" x14ac:dyDescent="0.2">
      <c r="C911" s="244"/>
      <c r="E911" s="82" t="s">
        <v>42</v>
      </c>
      <c r="L911" s="87"/>
    </row>
    <row r="912" spans="3:12" x14ac:dyDescent="0.2">
      <c r="C912" s="244"/>
      <c r="E912" s="82" t="s">
        <v>42</v>
      </c>
      <c r="L912" s="87"/>
    </row>
    <row r="913" spans="3:12" x14ac:dyDescent="0.2">
      <c r="C913" s="244"/>
      <c r="E913" s="82" t="s">
        <v>42</v>
      </c>
      <c r="L913" s="87"/>
    </row>
    <row r="914" spans="3:12" x14ac:dyDescent="0.2">
      <c r="C914" s="244"/>
      <c r="E914" s="82" t="s">
        <v>42</v>
      </c>
      <c r="L914" s="87"/>
    </row>
    <row r="915" spans="3:12" x14ac:dyDescent="0.2">
      <c r="C915" s="244"/>
      <c r="E915" s="82" t="s">
        <v>42</v>
      </c>
      <c r="L915" s="87"/>
    </row>
    <row r="916" spans="3:12" x14ac:dyDescent="0.2">
      <c r="C916" s="244"/>
      <c r="E916" s="82" t="s">
        <v>42</v>
      </c>
      <c r="L916" s="87"/>
    </row>
    <row r="917" spans="3:12" x14ac:dyDescent="0.2">
      <c r="C917" s="244"/>
      <c r="E917" s="82" t="s">
        <v>42</v>
      </c>
      <c r="L917" s="87"/>
    </row>
    <row r="918" spans="3:12" x14ac:dyDescent="0.2">
      <c r="C918" s="244"/>
      <c r="E918" s="82" t="s">
        <v>42</v>
      </c>
      <c r="L918" s="87"/>
    </row>
    <row r="919" spans="3:12" x14ac:dyDescent="0.2">
      <c r="C919" s="244"/>
      <c r="E919" s="82" t="s">
        <v>42</v>
      </c>
      <c r="L919" s="87"/>
    </row>
    <row r="920" spans="3:12" x14ac:dyDescent="0.2">
      <c r="C920" s="244"/>
      <c r="E920" s="82" t="s">
        <v>42</v>
      </c>
      <c r="L920" s="87"/>
    </row>
    <row r="921" spans="3:12" x14ac:dyDescent="0.2">
      <c r="C921" s="244"/>
      <c r="E921" s="82" t="s">
        <v>42</v>
      </c>
      <c r="L921" s="87"/>
    </row>
    <row r="922" spans="3:12" x14ac:dyDescent="0.2">
      <c r="C922" s="244"/>
      <c r="E922" s="82" t="s">
        <v>42</v>
      </c>
      <c r="L922" s="87"/>
    </row>
    <row r="923" spans="3:12" x14ac:dyDescent="0.2">
      <c r="C923" s="244"/>
      <c r="E923" s="82" t="s">
        <v>42</v>
      </c>
      <c r="L923" s="87"/>
    </row>
    <row r="924" spans="3:12" x14ac:dyDescent="0.2">
      <c r="C924" s="244"/>
      <c r="E924" s="82" t="s">
        <v>42</v>
      </c>
      <c r="L924" s="87"/>
    </row>
    <row r="925" spans="3:12" x14ac:dyDescent="0.2">
      <c r="C925" s="244"/>
      <c r="E925" s="82" t="s">
        <v>42</v>
      </c>
      <c r="L925" s="87"/>
    </row>
    <row r="926" spans="3:12" x14ac:dyDescent="0.2">
      <c r="C926" s="244"/>
      <c r="E926" s="82" t="s">
        <v>42</v>
      </c>
      <c r="L926" s="87"/>
    </row>
    <row r="927" spans="3:12" x14ac:dyDescent="0.2">
      <c r="C927" s="244"/>
      <c r="E927" s="82" t="s">
        <v>42</v>
      </c>
      <c r="L927" s="87"/>
    </row>
    <row r="928" spans="3:12" x14ac:dyDescent="0.2">
      <c r="C928" s="244"/>
      <c r="E928" s="82" t="s">
        <v>42</v>
      </c>
      <c r="L928" s="87"/>
    </row>
    <row r="929" spans="3:12" x14ac:dyDescent="0.2">
      <c r="C929" s="244"/>
      <c r="E929" s="82" t="s">
        <v>42</v>
      </c>
      <c r="L929" s="87"/>
    </row>
    <row r="930" spans="3:12" x14ac:dyDescent="0.2">
      <c r="C930" s="244"/>
      <c r="E930" s="82" t="s">
        <v>42</v>
      </c>
      <c r="L930" s="87"/>
    </row>
    <row r="931" spans="3:12" x14ac:dyDescent="0.2">
      <c r="C931" s="244"/>
      <c r="E931" s="82" t="s">
        <v>42</v>
      </c>
      <c r="L931" s="87"/>
    </row>
    <row r="932" spans="3:12" x14ac:dyDescent="0.2">
      <c r="C932" s="244"/>
      <c r="E932" s="82" t="s">
        <v>42</v>
      </c>
      <c r="L932" s="87"/>
    </row>
    <row r="933" spans="3:12" x14ac:dyDescent="0.2">
      <c r="C933" s="244"/>
      <c r="E933" s="82" t="s">
        <v>42</v>
      </c>
      <c r="L933" s="87"/>
    </row>
    <row r="934" spans="3:12" x14ac:dyDescent="0.2">
      <c r="C934" s="244"/>
      <c r="E934" s="82" t="s">
        <v>42</v>
      </c>
      <c r="L934" s="87"/>
    </row>
    <row r="935" spans="3:12" x14ac:dyDescent="0.2">
      <c r="C935" s="244"/>
      <c r="E935" s="82" t="s">
        <v>42</v>
      </c>
      <c r="L935" s="87"/>
    </row>
    <row r="936" spans="3:12" x14ac:dyDescent="0.2">
      <c r="C936" s="244"/>
      <c r="E936" s="82" t="s">
        <v>42</v>
      </c>
      <c r="L936" s="87"/>
    </row>
    <row r="937" spans="3:12" x14ac:dyDescent="0.2">
      <c r="C937" s="244"/>
      <c r="E937" s="82" t="s">
        <v>42</v>
      </c>
      <c r="L937" s="87"/>
    </row>
    <row r="938" spans="3:12" x14ac:dyDescent="0.2">
      <c r="C938" s="244"/>
      <c r="E938" s="82" t="s">
        <v>42</v>
      </c>
      <c r="L938" s="87"/>
    </row>
    <row r="939" spans="3:12" x14ac:dyDescent="0.2">
      <c r="C939" s="244"/>
      <c r="E939" s="82" t="s">
        <v>42</v>
      </c>
      <c r="L939" s="87"/>
    </row>
    <row r="940" spans="3:12" x14ac:dyDescent="0.2">
      <c r="C940" s="244"/>
      <c r="E940" s="82" t="s">
        <v>42</v>
      </c>
      <c r="L940" s="87"/>
    </row>
    <row r="941" spans="3:12" x14ac:dyDescent="0.2">
      <c r="C941" s="244"/>
      <c r="E941" s="82" t="s">
        <v>42</v>
      </c>
      <c r="L941" s="87"/>
    </row>
    <row r="942" spans="3:12" x14ac:dyDescent="0.2">
      <c r="C942" s="244"/>
      <c r="E942" s="82" t="s">
        <v>42</v>
      </c>
      <c r="L942" s="87"/>
    </row>
    <row r="943" spans="3:12" x14ac:dyDescent="0.2">
      <c r="C943" s="244"/>
      <c r="E943" s="82" t="s">
        <v>42</v>
      </c>
      <c r="L943" s="87"/>
    </row>
    <row r="944" spans="3:12" x14ac:dyDescent="0.2">
      <c r="C944" s="244"/>
      <c r="E944" s="82" t="s">
        <v>42</v>
      </c>
      <c r="L944" s="87"/>
    </row>
    <row r="945" spans="3:12" x14ac:dyDescent="0.2">
      <c r="C945" s="244"/>
      <c r="E945" s="82" t="s">
        <v>42</v>
      </c>
      <c r="L945" s="87"/>
    </row>
    <row r="946" spans="3:12" x14ac:dyDescent="0.2">
      <c r="C946" s="244"/>
      <c r="E946" s="82" t="s">
        <v>42</v>
      </c>
      <c r="L946" s="87"/>
    </row>
    <row r="947" spans="3:12" x14ac:dyDescent="0.2">
      <c r="C947" s="244"/>
      <c r="E947" s="82" t="s">
        <v>42</v>
      </c>
      <c r="L947" s="87"/>
    </row>
    <row r="948" spans="3:12" x14ac:dyDescent="0.2">
      <c r="C948" s="244"/>
      <c r="E948" s="82" t="s">
        <v>42</v>
      </c>
      <c r="L948" s="87"/>
    </row>
    <row r="949" spans="3:12" x14ac:dyDescent="0.2">
      <c r="C949" s="244"/>
      <c r="E949" s="82" t="s">
        <v>42</v>
      </c>
      <c r="L949" s="87"/>
    </row>
    <row r="950" spans="3:12" x14ac:dyDescent="0.2">
      <c r="C950" s="244"/>
      <c r="E950" s="82" t="s">
        <v>42</v>
      </c>
      <c r="L950" s="87"/>
    </row>
    <row r="951" spans="3:12" x14ac:dyDescent="0.2">
      <c r="C951" s="244"/>
      <c r="E951" s="82" t="s">
        <v>42</v>
      </c>
      <c r="L951" s="87"/>
    </row>
    <row r="952" spans="3:12" x14ac:dyDescent="0.2">
      <c r="C952" s="244"/>
      <c r="E952" s="82" t="s">
        <v>42</v>
      </c>
      <c r="L952" s="87"/>
    </row>
    <row r="953" spans="3:12" x14ac:dyDescent="0.2">
      <c r="C953" s="244"/>
      <c r="E953" s="82" t="s">
        <v>42</v>
      </c>
      <c r="L953" s="87"/>
    </row>
    <row r="954" spans="3:12" x14ac:dyDescent="0.2">
      <c r="C954" s="244"/>
      <c r="E954" s="82" t="s">
        <v>42</v>
      </c>
      <c r="L954" s="87"/>
    </row>
    <row r="955" spans="3:12" x14ac:dyDescent="0.2">
      <c r="C955" s="244"/>
      <c r="E955" s="82" t="s">
        <v>42</v>
      </c>
      <c r="L955" s="87"/>
    </row>
    <row r="956" spans="3:12" x14ac:dyDescent="0.2">
      <c r="C956" s="244"/>
      <c r="E956" s="82" t="s">
        <v>42</v>
      </c>
      <c r="L956" s="87"/>
    </row>
    <row r="957" spans="3:12" x14ac:dyDescent="0.2">
      <c r="C957" s="244"/>
      <c r="E957" s="82" t="s">
        <v>42</v>
      </c>
      <c r="L957" s="87"/>
    </row>
    <row r="958" spans="3:12" x14ac:dyDescent="0.2">
      <c r="C958" s="244"/>
      <c r="E958" s="82" t="s">
        <v>42</v>
      </c>
      <c r="L958" s="87"/>
    </row>
    <row r="959" spans="3:12" x14ac:dyDescent="0.2">
      <c r="C959" s="244"/>
      <c r="E959" s="82" t="s">
        <v>42</v>
      </c>
      <c r="L959" s="87"/>
    </row>
    <row r="960" spans="3:12" x14ac:dyDescent="0.2">
      <c r="C960" s="244"/>
      <c r="E960" s="82" t="s">
        <v>42</v>
      </c>
      <c r="L960" s="87"/>
    </row>
    <row r="961" spans="3:12" x14ac:dyDescent="0.2">
      <c r="C961" s="244"/>
      <c r="E961" s="82" t="s">
        <v>42</v>
      </c>
      <c r="L961" s="87"/>
    </row>
    <row r="962" spans="3:12" x14ac:dyDescent="0.2">
      <c r="C962" s="244"/>
      <c r="E962" s="82" t="s">
        <v>42</v>
      </c>
      <c r="L962" s="87"/>
    </row>
    <row r="963" spans="3:12" x14ac:dyDescent="0.2">
      <c r="C963" s="244"/>
      <c r="E963" s="82" t="s">
        <v>42</v>
      </c>
      <c r="L963" s="87"/>
    </row>
    <row r="964" spans="3:12" x14ac:dyDescent="0.2">
      <c r="C964" s="244"/>
      <c r="E964" s="82" t="s">
        <v>42</v>
      </c>
      <c r="L964" s="87"/>
    </row>
    <row r="965" spans="3:12" x14ac:dyDescent="0.2">
      <c r="C965" s="244"/>
      <c r="E965" s="82" t="s">
        <v>42</v>
      </c>
      <c r="L965" s="87"/>
    </row>
    <row r="966" spans="3:12" x14ac:dyDescent="0.2">
      <c r="C966" s="244"/>
      <c r="E966" s="82" t="s">
        <v>42</v>
      </c>
      <c r="L966" s="87"/>
    </row>
    <row r="967" spans="3:12" x14ac:dyDescent="0.2">
      <c r="C967" s="244"/>
      <c r="E967" s="82" t="s">
        <v>42</v>
      </c>
      <c r="L967" s="87"/>
    </row>
    <row r="968" spans="3:12" x14ac:dyDescent="0.2">
      <c r="C968" s="244"/>
      <c r="E968" s="82" t="s">
        <v>42</v>
      </c>
      <c r="L968" s="87"/>
    </row>
    <row r="969" spans="3:12" x14ac:dyDescent="0.2">
      <c r="C969" s="244"/>
      <c r="E969" s="82" t="s">
        <v>42</v>
      </c>
      <c r="L969" s="87"/>
    </row>
    <row r="970" spans="3:12" x14ac:dyDescent="0.2">
      <c r="C970" s="244"/>
      <c r="E970" s="82" t="s">
        <v>42</v>
      </c>
      <c r="L970" s="87"/>
    </row>
    <row r="971" spans="3:12" x14ac:dyDescent="0.2">
      <c r="C971" s="244"/>
      <c r="E971" s="82" t="s">
        <v>42</v>
      </c>
      <c r="L971" s="87"/>
    </row>
    <row r="972" spans="3:12" x14ac:dyDescent="0.2">
      <c r="C972" s="244"/>
      <c r="E972" s="82" t="s">
        <v>42</v>
      </c>
      <c r="L972" s="87"/>
    </row>
    <row r="973" spans="3:12" x14ac:dyDescent="0.2">
      <c r="C973" s="244"/>
      <c r="E973" s="82" t="s">
        <v>42</v>
      </c>
      <c r="L973" s="87"/>
    </row>
    <row r="974" spans="3:12" x14ac:dyDescent="0.2">
      <c r="C974" s="244"/>
      <c r="E974" s="82" t="s">
        <v>42</v>
      </c>
      <c r="L974" s="87"/>
    </row>
    <row r="975" spans="3:12" x14ac:dyDescent="0.2">
      <c r="C975" s="244"/>
      <c r="E975" s="82" t="s">
        <v>42</v>
      </c>
      <c r="L975" s="87"/>
    </row>
    <row r="976" spans="3:12" x14ac:dyDescent="0.2">
      <c r="C976" s="244"/>
      <c r="E976" s="82" t="s">
        <v>42</v>
      </c>
      <c r="L976" s="87"/>
    </row>
    <row r="977" spans="3:12" x14ac:dyDescent="0.2">
      <c r="C977" s="244"/>
      <c r="E977" s="82" t="s">
        <v>42</v>
      </c>
      <c r="L977" s="87"/>
    </row>
    <row r="978" spans="3:12" x14ac:dyDescent="0.2">
      <c r="C978" s="244"/>
      <c r="E978" s="82" t="s">
        <v>42</v>
      </c>
      <c r="L978" s="87"/>
    </row>
    <row r="979" spans="3:12" x14ac:dyDescent="0.2">
      <c r="C979" s="244"/>
      <c r="E979" s="82" t="s">
        <v>42</v>
      </c>
      <c r="L979" s="87"/>
    </row>
    <row r="980" spans="3:12" x14ac:dyDescent="0.2">
      <c r="C980" s="244"/>
      <c r="E980" s="82" t="s">
        <v>42</v>
      </c>
      <c r="L980" s="87"/>
    </row>
    <row r="981" spans="3:12" x14ac:dyDescent="0.2">
      <c r="C981" s="244"/>
      <c r="E981" s="82" t="s">
        <v>42</v>
      </c>
      <c r="L981" s="87"/>
    </row>
    <row r="982" spans="3:12" x14ac:dyDescent="0.2">
      <c r="C982" s="244"/>
      <c r="E982" s="82" t="s">
        <v>42</v>
      </c>
      <c r="L982" s="87"/>
    </row>
    <row r="983" spans="3:12" x14ac:dyDescent="0.2">
      <c r="C983" s="244"/>
      <c r="E983" s="82" t="s">
        <v>42</v>
      </c>
      <c r="L983" s="87"/>
    </row>
    <row r="984" spans="3:12" x14ac:dyDescent="0.2">
      <c r="C984" s="244"/>
      <c r="E984" s="82" t="s">
        <v>42</v>
      </c>
      <c r="L984" s="87"/>
    </row>
    <row r="985" spans="3:12" x14ac:dyDescent="0.2">
      <c r="C985" s="244"/>
      <c r="E985" s="82" t="s">
        <v>42</v>
      </c>
      <c r="L985" s="87"/>
    </row>
    <row r="986" spans="3:12" x14ac:dyDescent="0.2">
      <c r="C986" s="244"/>
      <c r="E986" s="82" t="s">
        <v>42</v>
      </c>
      <c r="L986" s="87"/>
    </row>
    <row r="987" spans="3:12" x14ac:dyDescent="0.2">
      <c r="C987" s="244"/>
      <c r="E987" s="82" t="s">
        <v>42</v>
      </c>
      <c r="L987" s="87"/>
    </row>
    <row r="988" spans="3:12" x14ac:dyDescent="0.2">
      <c r="C988" s="244"/>
      <c r="E988" s="82" t="s">
        <v>42</v>
      </c>
      <c r="L988" s="87"/>
    </row>
    <row r="989" spans="3:12" x14ac:dyDescent="0.2">
      <c r="C989" s="244"/>
      <c r="E989" s="82" t="s">
        <v>42</v>
      </c>
      <c r="L989" s="87"/>
    </row>
    <row r="990" spans="3:12" x14ac:dyDescent="0.2">
      <c r="C990" s="244"/>
      <c r="E990" s="82" t="s">
        <v>42</v>
      </c>
      <c r="L990" s="87"/>
    </row>
    <row r="991" spans="3:12" x14ac:dyDescent="0.2">
      <c r="C991" s="244"/>
      <c r="E991" s="82" t="s">
        <v>42</v>
      </c>
      <c r="L991" s="87"/>
    </row>
    <row r="992" spans="3:12" x14ac:dyDescent="0.2">
      <c r="C992" s="244"/>
      <c r="E992" s="82" t="s">
        <v>42</v>
      </c>
      <c r="L992" s="87"/>
    </row>
    <row r="993" spans="3:12" x14ac:dyDescent="0.2">
      <c r="C993" s="244"/>
      <c r="E993" s="82" t="s">
        <v>42</v>
      </c>
      <c r="L993" s="87"/>
    </row>
    <row r="994" spans="3:12" x14ac:dyDescent="0.2">
      <c r="C994" s="244"/>
      <c r="E994" s="82" t="s">
        <v>42</v>
      </c>
      <c r="L994" s="87"/>
    </row>
    <row r="995" spans="3:12" x14ac:dyDescent="0.2">
      <c r="C995" s="244"/>
      <c r="E995" s="82" t="s">
        <v>42</v>
      </c>
      <c r="L995" s="87"/>
    </row>
    <row r="996" spans="3:12" x14ac:dyDescent="0.2">
      <c r="C996" s="244"/>
      <c r="E996" s="82" t="s">
        <v>42</v>
      </c>
      <c r="L996" s="87"/>
    </row>
    <row r="997" spans="3:12" x14ac:dyDescent="0.2">
      <c r="C997" s="244"/>
      <c r="E997" s="82" t="s">
        <v>42</v>
      </c>
      <c r="L997" s="87"/>
    </row>
    <row r="998" spans="3:12" x14ac:dyDescent="0.2">
      <c r="C998" s="244"/>
      <c r="E998" s="82" t="s">
        <v>42</v>
      </c>
      <c r="L998" s="87"/>
    </row>
    <row r="999" spans="3:12" x14ac:dyDescent="0.2">
      <c r="C999" s="244"/>
      <c r="E999" s="82" t="s">
        <v>42</v>
      </c>
      <c r="L999" s="87"/>
    </row>
    <row r="1000" spans="3:12" x14ac:dyDescent="0.2">
      <c r="C1000" s="244"/>
      <c r="E1000" s="82" t="s">
        <v>42</v>
      </c>
      <c r="L1000" s="87"/>
    </row>
    <row r="1001" spans="3:12" x14ac:dyDescent="0.2">
      <c r="C1001" s="244"/>
      <c r="E1001" s="82" t="s">
        <v>42</v>
      </c>
      <c r="L1001" s="87"/>
    </row>
    <row r="1002" spans="3:12" x14ac:dyDescent="0.2">
      <c r="C1002" s="244"/>
      <c r="E1002" s="82" t="s">
        <v>42</v>
      </c>
      <c r="L1002" s="87"/>
    </row>
    <row r="1003" spans="3:12" x14ac:dyDescent="0.2">
      <c r="C1003" s="244"/>
      <c r="E1003" s="82" t="s">
        <v>42</v>
      </c>
      <c r="L1003" s="87"/>
    </row>
    <row r="1004" spans="3:12" x14ac:dyDescent="0.2">
      <c r="C1004" s="244"/>
      <c r="E1004" s="82" t="s">
        <v>42</v>
      </c>
      <c r="L1004" s="87"/>
    </row>
    <row r="1005" spans="3:12" x14ac:dyDescent="0.2">
      <c r="C1005" s="244"/>
      <c r="E1005" s="82" t="s">
        <v>42</v>
      </c>
      <c r="L1005" s="87"/>
    </row>
    <row r="1006" spans="3:12" x14ac:dyDescent="0.2">
      <c r="C1006" s="244"/>
      <c r="E1006" s="82" t="s">
        <v>42</v>
      </c>
      <c r="L1006" s="87"/>
    </row>
    <row r="1007" spans="3:12" x14ac:dyDescent="0.2">
      <c r="C1007" s="244"/>
      <c r="E1007" s="82" t="s">
        <v>42</v>
      </c>
      <c r="L1007" s="87"/>
    </row>
    <row r="1008" spans="3:12" x14ac:dyDescent="0.2">
      <c r="C1008" s="244"/>
      <c r="E1008" s="82" t="s">
        <v>42</v>
      </c>
      <c r="L1008" s="87"/>
    </row>
    <row r="1009" spans="3:12" x14ac:dyDescent="0.2">
      <c r="C1009" s="244"/>
      <c r="E1009" s="82" t="s">
        <v>42</v>
      </c>
      <c r="L1009" s="87"/>
    </row>
    <row r="1010" spans="3:12" x14ac:dyDescent="0.2">
      <c r="C1010" s="244"/>
      <c r="E1010" s="82" t="s">
        <v>42</v>
      </c>
      <c r="L1010" s="87"/>
    </row>
    <row r="1011" spans="3:12" x14ac:dyDescent="0.2">
      <c r="C1011" s="244"/>
      <c r="E1011" s="82" t="s">
        <v>42</v>
      </c>
      <c r="L1011" s="87"/>
    </row>
    <row r="1012" spans="3:12" x14ac:dyDescent="0.2">
      <c r="C1012" s="244"/>
      <c r="E1012" s="82" t="s">
        <v>42</v>
      </c>
      <c r="L1012" s="87"/>
    </row>
    <row r="1013" spans="3:12" x14ac:dyDescent="0.2">
      <c r="C1013" s="244"/>
      <c r="E1013" s="82" t="s">
        <v>42</v>
      </c>
      <c r="L1013" s="87"/>
    </row>
    <row r="1014" spans="3:12" x14ac:dyDescent="0.2">
      <c r="C1014" s="244"/>
      <c r="E1014" s="82" t="s">
        <v>42</v>
      </c>
      <c r="L1014" s="87"/>
    </row>
    <row r="1015" spans="3:12" x14ac:dyDescent="0.2">
      <c r="C1015" s="244"/>
      <c r="E1015" s="82" t="s">
        <v>42</v>
      </c>
      <c r="L1015" s="87"/>
    </row>
    <row r="1016" spans="3:12" x14ac:dyDescent="0.2">
      <c r="C1016" s="244"/>
      <c r="E1016" s="82" t="s">
        <v>42</v>
      </c>
      <c r="L1016" s="87"/>
    </row>
    <row r="1017" spans="3:12" x14ac:dyDescent="0.2">
      <c r="C1017" s="244"/>
      <c r="E1017" s="82" t="s">
        <v>42</v>
      </c>
      <c r="L1017" s="87"/>
    </row>
    <row r="1018" spans="3:12" x14ac:dyDescent="0.2">
      <c r="C1018" s="244"/>
      <c r="E1018" s="82" t="s">
        <v>42</v>
      </c>
      <c r="L1018" s="87"/>
    </row>
    <row r="1019" spans="3:12" x14ac:dyDescent="0.2">
      <c r="C1019" s="244"/>
      <c r="E1019" s="82" t="s">
        <v>42</v>
      </c>
      <c r="L1019" s="87"/>
    </row>
    <row r="1020" spans="3:12" x14ac:dyDescent="0.2">
      <c r="C1020" s="244"/>
      <c r="E1020" s="82" t="s">
        <v>42</v>
      </c>
      <c r="L1020" s="87"/>
    </row>
    <row r="1021" spans="3:12" x14ac:dyDescent="0.2">
      <c r="C1021" s="244"/>
      <c r="E1021" s="82" t="s">
        <v>42</v>
      </c>
      <c r="L1021" s="87"/>
    </row>
    <row r="1022" spans="3:12" x14ac:dyDescent="0.2">
      <c r="C1022" s="244"/>
      <c r="E1022" s="82" t="s">
        <v>42</v>
      </c>
      <c r="L1022" s="87"/>
    </row>
    <row r="1023" spans="3:12" x14ac:dyDescent="0.2">
      <c r="C1023" s="244"/>
      <c r="E1023" s="82" t="s">
        <v>42</v>
      </c>
      <c r="L1023" s="87"/>
    </row>
    <row r="1024" spans="3:12" x14ac:dyDescent="0.2">
      <c r="C1024" s="244"/>
      <c r="E1024" s="82" t="s">
        <v>42</v>
      </c>
      <c r="L1024" s="87"/>
    </row>
    <row r="1025" spans="3:12" x14ac:dyDescent="0.2">
      <c r="C1025" s="244"/>
      <c r="E1025" s="82" t="s">
        <v>42</v>
      </c>
      <c r="L1025" s="87"/>
    </row>
    <row r="1026" spans="3:12" x14ac:dyDescent="0.2">
      <c r="C1026" s="244"/>
      <c r="E1026" s="82" t="s">
        <v>42</v>
      </c>
      <c r="L1026" s="87"/>
    </row>
    <row r="1027" spans="3:12" x14ac:dyDescent="0.2">
      <c r="C1027" s="244"/>
      <c r="E1027" s="82" t="s">
        <v>42</v>
      </c>
      <c r="L1027" s="87"/>
    </row>
    <row r="1028" spans="3:12" x14ac:dyDescent="0.2">
      <c r="C1028" s="244"/>
      <c r="E1028" s="82" t="s">
        <v>42</v>
      </c>
      <c r="L1028" s="87"/>
    </row>
    <row r="1029" spans="3:12" x14ac:dyDescent="0.2">
      <c r="C1029" s="244"/>
      <c r="E1029" s="82" t="s">
        <v>42</v>
      </c>
      <c r="L1029" s="87"/>
    </row>
    <row r="1030" spans="3:12" x14ac:dyDescent="0.2">
      <c r="C1030" s="244"/>
      <c r="E1030" s="82" t="s">
        <v>42</v>
      </c>
      <c r="L1030" s="87"/>
    </row>
    <row r="1031" spans="3:12" x14ac:dyDescent="0.2">
      <c r="C1031" s="244"/>
      <c r="E1031" s="82" t="s">
        <v>42</v>
      </c>
      <c r="L1031" s="87"/>
    </row>
    <row r="1032" spans="3:12" x14ac:dyDescent="0.2">
      <c r="C1032" s="244"/>
      <c r="E1032" s="82" t="s">
        <v>42</v>
      </c>
      <c r="L1032" s="87"/>
    </row>
    <row r="1033" spans="3:12" x14ac:dyDescent="0.2">
      <c r="C1033" s="244"/>
      <c r="E1033" s="82" t="s">
        <v>42</v>
      </c>
      <c r="L1033" s="87"/>
    </row>
    <row r="1034" spans="3:12" x14ac:dyDescent="0.2">
      <c r="C1034" s="244"/>
      <c r="E1034" s="82" t="s">
        <v>42</v>
      </c>
      <c r="L1034" s="87"/>
    </row>
    <row r="1035" spans="3:12" x14ac:dyDescent="0.2">
      <c r="C1035" s="244"/>
      <c r="E1035" s="82" t="s">
        <v>42</v>
      </c>
      <c r="L1035" s="87"/>
    </row>
    <row r="1036" spans="3:12" x14ac:dyDescent="0.2">
      <c r="C1036" s="244"/>
      <c r="E1036" s="82" t="s">
        <v>42</v>
      </c>
      <c r="L1036" s="87"/>
    </row>
    <row r="1037" spans="3:12" x14ac:dyDescent="0.2">
      <c r="C1037" s="244"/>
      <c r="E1037" s="82" t="s">
        <v>42</v>
      </c>
      <c r="L1037" s="87"/>
    </row>
    <row r="1038" spans="3:12" x14ac:dyDescent="0.2">
      <c r="C1038" s="244"/>
      <c r="E1038" s="82" t="s">
        <v>42</v>
      </c>
      <c r="L1038" s="87"/>
    </row>
    <row r="1039" spans="3:12" x14ac:dyDescent="0.2">
      <c r="C1039" s="244"/>
      <c r="E1039" s="82" t="s">
        <v>42</v>
      </c>
      <c r="L1039" s="87"/>
    </row>
    <row r="1040" spans="3:12" x14ac:dyDescent="0.2">
      <c r="C1040" s="244"/>
      <c r="E1040" s="82" t="s">
        <v>42</v>
      </c>
      <c r="L1040" s="87"/>
    </row>
    <row r="1041" spans="3:12" x14ac:dyDescent="0.2">
      <c r="C1041" s="244"/>
      <c r="E1041" s="82" t="s">
        <v>42</v>
      </c>
      <c r="L1041" s="87"/>
    </row>
    <row r="1042" spans="3:12" x14ac:dyDescent="0.2">
      <c r="C1042" s="244"/>
      <c r="E1042" s="82" t="s">
        <v>42</v>
      </c>
      <c r="L1042" s="87"/>
    </row>
    <row r="1043" spans="3:12" x14ac:dyDescent="0.2">
      <c r="C1043" s="244"/>
      <c r="E1043" s="82" t="s">
        <v>42</v>
      </c>
      <c r="L1043" s="87"/>
    </row>
    <row r="1044" spans="3:12" x14ac:dyDescent="0.2">
      <c r="C1044" s="244"/>
      <c r="E1044" s="82" t="s">
        <v>42</v>
      </c>
      <c r="L1044" s="87"/>
    </row>
    <row r="1045" spans="3:12" x14ac:dyDescent="0.2">
      <c r="C1045" s="244"/>
      <c r="E1045" s="82" t="s">
        <v>42</v>
      </c>
      <c r="L1045" s="87"/>
    </row>
    <row r="1046" spans="3:12" x14ac:dyDescent="0.2">
      <c r="C1046" s="244"/>
      <c r="E1046" s="82" t="s">
        <v>42</v>
      </c>
      <c r="L1046" s="87"/>
    </row>
    <row r="1047" spans="3:12" x14ac:dyDescent="0.2">
      <c r="C1047" s="244"/>
      <c r="E1047" s="82" t="s">
        <v>42</v>
      </c>
      <c r="L1047" s="87"/>
    </row>
    <row r="1048" spans="3:12" x14ac:dyDescent="0.2">
      <c r="C1048" s="244"/>
      <c r="E1048" s="82" t="s">
        <v>42</v>
      </c>
      <c r="L1048" s="87"/>
    </row>
    <row r="1049" spans="3:12" x14ac:dyDescent="0.2">
      <c r="C1049" s="244"/>
      <c r="E1049" s="82" t="s">
        <v>42</v>
      </c>
      <c r="L1049" s="87"/>
    </row>
    <row r="1050" spans="3:12" x14ac:dyDescent="0.2">
      <c r="C1050" s="244"/>
      <c r="E1050" s="82" t="s">
        <v>42</v>
      </c>
      <c r="L1050" s="87"/>
    </row>
    <row r="1051" spans="3:12" x14ac:dyDescent="0.2">
      <c r="C1051" s="244"/>
      <c r="E1051" s="82" t="s">
        <v>42</v>
      </c>
      <c r="L1051" s="87"/>
    </row>
    <row r="1052" spans="3:12" x14ac:dyDescent="0.2">
      <c r="C1052" s="244"/>
      <c r="E1052" s="82" t="s">
        <v>42</v>
      </c>
      <c r="L1052" s="87"/>
    </row>
    <row r="1053" spans="3:12" x14ac:dyDescent="0.2">
      <c r="C1053" s="244"/>
      <c r="E1053" s="82" t="s">
        <v>42</v>
      </c>
      <c r="L1053" s="87"/>
    </row>
    <row r="1054" spans="3:12" x14ac:dyDescent="0.2">
      <c r="C1054" s="244"/>
      <c r="E1054" s="82" t="s">
        <v>42</v>
      </c>
      <c r="L1054" s="87"/>
    </row>
    <row r="1055" spans="3:12" x14ac:dyDescent="0.2">
      <c r="C1055" s="244"/>
      <c r="E1055" s="82" t="s">
        <v>42</v>
      </c>
      <c r="L1055" s="87"/>
    </row>
    <row r="1056" spans="3:12" x14ac:dyDescent="0.2">
      <c r="C1056" s="244"/>
      <c r="E1056" s="82" t="s">
        <v>42</v>
      </c>
      <c r="L1056" s="87"/>
    </row>
    <row r="1057" spans="3:12" x14ac:dyDescent="0.2">
      <c r="C1057" s="244"/>
      <c r="E1057" s="82" t="s">
        <v>42</v>
      </c>
      <c r="L1057" s="87"/>
    </row>
    <row r="1058" spans="3:12" x14ac:dyDescent="0.2">
      <c r="C1058" s="244"/>
      <c r="E1058" s="82" t="s">
        <v>42</v>
      </c>
      <c r="L1058" s="87"/>
    </row>
    <row r="1059" spans="3:12" x14ac:dyDescent="0.2">
      <c r="C1059" s="244"/>
      <c r="E1059" s="82" t="s">
        <v>42</v>
      </c>
      <c r="L1059" s="87"/>
    </row>
    <row r="1060" spans="3:12" x14ac:dyDescent="0.2">
      <c r="C1060" s="244"/>
      <c r="E1060" s="82" t="s">
        <v>42</v>
      </c>
      <c r="L1060" s="87"/>
    </row>
    <row r="1061" spans="3:12" x14ac:dyDescent="0.2">
      <c r="C1061" s="244"/>
      <c r="E1061" s="82" t="s">
        <v>42</v>
      </c>
      <c r="L1061" s="87"/>
    </row>
    <row r="1062" spans="3:12" x14ac:dyDescent="0.2">
      <c r="C1062" s="244"/>
      <c r="E1062" s="82" t="s">
        <v>42</v>
      </c>
      <c r="L1062" s="87"/>
    </row>
    <row r="1063" spans="3:12" x14ac:dyDescent="0.2">
      <c r="C1063" s="244"/>
      <c r="E1063" s="82" t="s">
        <v>42</v>
      </c>
      <c r="L1063" s="87"/>
    </row>
    <row r="1064" spans="3:12" x14ac:dyDescent="0.2">
      <c r="C1064" s="244"/>
      <c r="E1064" s="82" t="s">
        <v>42</v>
      </c>
      <c r="L1064" s="87"/>
    </row>
    <row r="1065" spans="3:12" x14ac:dyDescent="0.2">
      <c r="C1065" s="244"/>
      <c r="E1065" s="82" t="s">
        <v>42</v>
      </c>
      <c r="L1065" s="87"/>
    </row>
    <row r="1066" spans="3:12" x14ac:dyDescent="0.2">
      <c r="C1066" s="244"/>
      <c r="E1066" s="82" t="s">
        <v>42</v>
      </c>
      <c r="L1066" s="87"/>
    </row>
    <row r="1067" spans="3:12" x14ac:dyDescent="0.2">
      <c r="C1067" s="244"/>
      <c r="E1067" s="82" t="s">
        <v>42</v>
      </c>
      <c r="L1067" s="87"/>
    </row>
    <row r="1068" spans="3:12" x14ac:dyDescent="0.2">
      <c r="E1068" s="82" t="s">
        <v>42</v>
      </c>
      <c r="L1068" s="87"/>
    </row>
    <row r="1069" spans="3:12" x14ac:dyDescent="0.2">
      <c r="E1069" s="82" t="s">
        <v>42</v>
      </c>
      <c r="L1069" s="87"/>
    </row>
    <row r="1070" spans="3:12" x14ac:dyDescent="0.2">
      <c r="E1070" s="82" t="s">
        <v>42</v>
      </c>
      <c r="L1070" s="87"/>
    </row>
    <row r="1071" spans="3:12" x14ac:dyDescent="0.2">
      <c r="E1071" s="82" t="s">
        <v>42</v>
      </c>
      <c r="L1071" s="87"/>
    </row>
    <row r="1072" spans="3:12" x14ac:dyDescent="0.2">
      <c r="E1072" s="82" t="s">
        <v>42</v>
      </c>
      <c r="L1072" s="87"/>
    </row>
    <row r="1073" spans="5:12" x14ac:dyDescent="0.2">
      <c r="E1073" s="82" t="s">
        <v>42</v>
      </c>
      <c r="L1073" s="87"/>
    </row>
    <row r="1074" spans="5:12" x14ac:dyDescent="0.2">
      <c r="E1074" s="82" t="s">
        <v>42</v>
      </c>
      <c r="L1074" s="87"/>
    </row>
    <row r="1075" spans="5:12" x14ac:dyDescent="0.2">
      <c r="E1075" s="82" t="s">
        <v>42</v>
      </c>
      <c r="L1075" s="87"/>
    </row>
    <row r="1076" spans="5:12" x14ac:dyDescent="0.2">
      <c r="E1076" s="82" t="s">
        <v>42</v>
      </c>
      <c r="L1076" s="87"/>
    </row>
    <row r="1077" spans="5:12" x14ac:dyDescent="0.2">
      <c r="E1077" s="82" t="s">
        <v>42</v>
      </c>
      <c r="L1077" s="87"/>
    </row>
    <row r="1078" spans="5:12" x14ac:dyDescent="0.2">
      <c r="E1078" s="82" t="s">
        <v>42</v>
      </c>
      <c r="L1078" s="87"/>
    </row>
    <row r="1079" spans="5:12" x14ac:dyDescent="0.2">
      <c r="E1079" s="82" t="s">
        <v>42</v>
      </c>
      <c r="L1079" s="87"/>
    </row>
    <row r="1080" spans="5:12" x14ac:dyDescent="0.2">
      <c r="E1080" s="82" t="s">
        <v>42</v>
      </c>
      <c r="L1080" s="87"/>
    </row>
    <row r="1081" spans="5:12" x14ac:dyDescent="0.2">
      <c r="E1081" s="82" t="s">
        <v>42</v>
      </c>
      <c r="L1081" s="87"/>
    </row>
    <row r="1082" spans="5:12" x14ac:dyDescent="0.2">
      <c r="E1082" s="82" t="s">
        <v>42</v>
      </c>
      <c r="L1082" s="87"/>
    </row>
    <row r="1083" spans="5:12" x14ac:dyDescent="0.2">
      <c r="E1083" s="82" t="s">
        <v>42</v>
      </c>
      <c r="L1083" s="87"/>
    </row>
    <row r="1084" spans="5:12" x14ac:dyDescent="0.2">
      <c r="E1084" s="82" t="s">
        <v>42</v>
      </c>
      <c r="L1084" s="87"/>
    </row>
    <row r="1085" spans="5:12" x14ac:dyDescent="0.2">
      <c r="E1085" s="82" t="s">
        <v>42</v>
      </c>
      <c r="L1085" s="87"/>
    </row>
    <row r="1086" spans="5:12" x14ac:dyDescent="0.2">
      <c r="E1086" s="82" t="s">
        <v>42</v>
      </c>
      <c r="L1086" s="87"/>
    </row>
    <row r="1087" spans="5:12" x14ac:dyDescent="0.2">
      <c r="E1087" s="82" t="s">
        <v>42</v>
      </c>
      <c r="L1087" s="87"/>
    </row>
    <row r="1088" spans="5: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sheetData>
  <sheetProtection formatCells="0" formatColumns="0" formatRows="0" insertRows="0" deleteRows="0" selectLockedCells="1" autoFilter="0"/>
  <protectedRanges>
    <protectedRange sqref="A10:D10 F10:K10 A11:K25 A26:I54 K26:K54 J26:J56 A57:K318"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A55:I56 K55:K56" name="Oblast3_2"/>
  </protectedRanges>
  <autoFilter ref="A10:Z1093"/>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31"/>
      <c r="V1" s="331"/>
      <c r="W1" s="331"/>
      <c r="X1" s="331"/>
      <c r="Y1" s="331"/>
      <c r="Z1" s="331"/>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Březno u Chomutova - Droužkovice, železniční svršek a spodek</v>
      </c>
      <c r="D4" s="136" t="s">
        <v>45</v>
      </c>
      <c r="E4" s="137" t="str">
        <f>'formulář 5 -pol.rozp'!$J$4</f>
        <v>SO 06-11-01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42220</v>
      </c>
      <c r="D5" s="136" t="s">
        <v>47</v>
      </c>
      <c r="E5" s="70">
        <f>'formulář 5 -pol.rozp'!$E$4</f>
        <v>0</v>
      </c>
      <c r="H5" s="332"/>
      <c r="I5" s="333"/>
      <c r="J5" s="334"/>
      <c r="K5" s="334"/>
      <c r="L5" s="52"/>
      <c r="M5" s="335"/>
      <c r="N5" s="335"/>
      <c r="O5" s="335"/>
      <c r="Q5" s="61"/>
    </row>
    <row r="6" spans="1:29" ht="14.45" customHeight="1" x14ac:dyDescent="0.2">
      <c r="A6" s="146" t="s">
        <v>11</v>
      </c>
      <c r="B6" s="147"/>
      <c r="C6" s="148"/>
      <c r="D6" s="149"/>
      <c r="E6" s="150"/>
      <c r="F6" s="151"/>
      <c r="G6" s="152"/>
      <c r="H6" s="153"/>
      <c r="I6" s="144"/>
      <c r="J6" s="154"/>
      <c r="K6" s="154"/>
      <c r="L6" s="155"/>
      <c r="M6" s="336"/>
      <c r="N6" s="336"/>
      <c r="O6" s="338"/>
      <c r="P6" s="338"/>
      <c r="Q6" s="61"/>
      <c r="R6" s="62"/>
    </row>
    <row r="7" spans="1:29" x14ac:dyDescent="0.2">
      <c r="A7" s="156" t="s">
        <v>13</v>
      </c>
      <c r="B7" s="157" t="s">
        <v>14</v>
      </c>
      <c r="C7" s="158" t="s">
        <v>22</v>
      </c>
      <c r="D7" s="159" t="s">
        <v>15</v>
      </c>
      <c r="E7" s="160"/>
      <c r="F7" s="161"/>
      <c r="G7" s="145"/>
      <c r="H7" s="145" t="s">
        <v>48</v>
      </c>
      <c r="I7" s="144"/>
      <c r="J7" s="154"/>
      <c r="K7" s="154"/>
      <c r="L7" s="162"/>
      <c r="M7" s="337"/>
      <c r="N7" s="337"/>
      <c r="O7" s="339"/>
      <c r="P7" s="340"/>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7"/>
      <c r="N8" s="337"/>
      <c r="O8" s="339"/>
      <c r="P8" s="340"/>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646.86590000000001</v>
      </c>
      <c r="F17" s="207">
        <f>F15+1</f>
        <v>14</v>
      </c>
      <c r="G17" s="208" t="str">
        <f ca="1">IF(A17="","",IF(A17="S","",IF(A17=0,"","tisk")))</f>
        <v>tisk</v>
      </c>
      <c r="H17" s="193">
        <f ca="1">1000*ROUND(E17,3)-1000*E17</f>
        <v>9.9999999976716936E-2</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 pročištění štěrkového lože    480,926*2,4235*0,3*1,85=646,8659</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202.96639999999999</v>
      </c>
      <c r="F19" s="207">
        <f>F17+1</f>
        <v>15</v>
      </c>
      <c r="G19" s="208" t="str">
        <f ca="1">IF(A19="","",IF(A19="S","",IF(A19=0,"","tisk")))</f>
        <v>tisk</v>
      </c>
      <c r="H19" s="193">
        <f ca="1">1000*ROUND(E19,3)-1000*E19</f>
        <v>-0.39999999999417923</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455 m rozdělení "d", hmotnost pražce á 272kg. 455*1,64*0,272=202,9664</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0.30180000000000001</v>
      </c>
      <c r="F21" s="207">
        <f>F19+1</f>
        <v>16</v>
      </c>
      <c r="G21" s="208" t="str">
        <f ca="1">IF(A21="","",IF(A21="S","",IF(A21=0,"","tisk")))</f>
        <v>tisk</v>
      </c>
      <c r="H21" s="193">
        <f ca="1">1000*ROUND(E21,3)-1000*E21</f>
        <v>0.19999999999998863</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pražcích+dřevěných pražcích x rozdělení x 2 x hmotnost PE podložky   (455+567,356)*1,64*2*0,00009=0,3018</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0.54659999999999997</v>
      </c>
      <c r="F23" s="207">
        <f>F21+1</f>
        <v>17</v>
      </c>
      <c r="G23" s="208" t="str">
        <f ca="1">IF(A23="","",IF(A23="S","",IF(A23=0,"","tisk")))</f>
        <v>tisk</v>
      </c>
      <c r="H23" s="193">
        <f ca="1">1000*ROUND(E23,3)-1000*E23</f>
        <v>0.39999999999997726</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 dřevěných pražcích x rozdělení x 2 x hmotnost pryžové podložky   (455+567,356)*1,64*2*0,000163=0,5466</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133.66640000000001</v>
      </c>
      <c r="F25" s="207">
        <f>F23+1</f>
        <v>18</v>
      </c>
      <c r="G25" s="208" t="str">
        <f ca="1">IF(A25="","",IF(A25="S","",IF(A25=0,"","tisk")))</f>
        <v>tisk</v>
      </c>
      <c r="H25" s="193">
        <f ca="1">1000*ROUND(E25,3)-1000*E25</f>
        <v>-0.40000000002328306</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výhybek   567,356*1,64*0,1+40,62=133,6664</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5.8010000000000002</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Kilometrovník + hektometrovník + zajišťovací značky 1*0,397+8*0,157+61*0,068=5,8010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514000</v>
      </c>
      <c r="C29" s="204" t="str">
        <f ca="1">INDIRECT(ADDRESS($F29,3,4,1,$F$3))</f>
        <v>KOLEJOVÉ LOŽE - PROČIŠTĚNÍ</v>
      </c>
      <c r="D29" s="205" t="str">
        <f ca="1">INDIRECT(ADDRESS($F29,4,4,1,$F$3))</f>
        <v>m3</v>
      </c>
      <c r="E29" s="206">
        <f ca="1">INDIRECT(ADDRESS($F29,5,4,1,$F$3))</f>
        <v>1165.5242000000001</v>
      </c>
      <c r="F29" s="207">
        <f>F27+1</f>
        <v>20</v>
      </c>
      <c r="G29" s="208" t="str">
        <f ca="1">IF(A29="","",IF(A29="S","",IF(A29=0,"","tisk")))</f>
        <v>tisk</v>
      </c>
      <c r="H29" s="193">
        <f ca="1">1000*ROUND(E29,3)-1000*E29</f>
        <v>-0.19999999995343387</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Pročištění štěrkového lože    480,926*2,4235=1165,5242</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125738</v>
      </c>
      <c r="C31" s="204" t="str">
        <f ca="1">INDIRECT(ADDRESS($F31,3,4,1,$F$3))</f>
        <v>Odkopávky a prokopávky zemníků a skládek, tř. horniny I, Dle ČSN 736133, odvoz do 20 km</v>
      </c>
      <c r="D31" s="205" t="str">
        <f ca="1">INDIRECT(ADDRESS($F31,4,4,1,$F$3))</f>
        <v>M3</v>
      </c>
      <c r="E31" s="206">
        <f ca="1">INDIRECT(ADDRESS($F31,5,4,1,$F$3))</f>
        <v>349.65719999999999</v>
      </c>
      <c r="F31" s="207">
        <f>F29+1</f>
        <v>21</v>
      </c>
      <c r="G31" s="208" t="str">
        <f ca="1">IF(A31="","",IF(A31="S","",IF(A31=0,"","tisk")))</f>
        <v>tisk</v>
      </c>
      <c r="H31" s="193">
        <f ca="1">1000*ROUND(E31,3)-1000*E31</f>
        <v>-0.20000000001164153</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Naložení a odvoz odpadu ze strojního čištění štěrkového lože     480,926*2,4235*0,3=349,6572</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125739</v>
      </c>
      <c r="C33" s="204" t="str">
        <f ca="1">INDIRECT(ADDRESS($F33,3,4,1,$F$3))</f>
        <v>Odkopávky a prokopávky zemníků a skládek, tř. horniny I, Dle ČSN 736133, příplatek za další 1km</v>
      </c>
      <c r="D33" s="205" t="str">
        <f ca="1">INDIRECT(ADDRESS($F33,4,4,1,$F$3))</f>
        <v>M3</v>
      </c>
      <c r="E33" s="206">
        <f ca="1">INDIRECT(ADDRESS($F33,5,4,1,$F$3))</f>
        <v>3496.5725000000002</v>
      </c>
      <c r="F33" s="207">
        <f>F31+1</f>
        <v>22</v>
      </c>
      <c r="G33" s="208" t="str">
        <f ca="1">IF(A33="","",IF(A33="S","",IF(A33=0,"","tisk")))</f>
        <v>tisk</v>
      </c>
      <c r="H33" s="193">
        <f ca="1">1000*ROUND(E33,3)-1000*E33</f>
        <v>0.5</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Celkem 30km. 30 - 20 x m3.  10*480,926*2,4235*0,3=3496,5725</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x14ac:dyDescent="0.2">
      <c r="A35" s="203">
        <f ca="1">INDIRECT(ADDRESS($F35,1,4,1,$F$3))</f>
        <v>12</v>
      </c>
      <c r="B35" s="203">
        <f ca="1">INDIRECT(ADDRESS($F35,2,4,1,$F$3))</f>
        <v>513550</v>
      </c>
      <c r="C35" s="204" t="str">
        <f ca="1">INDIRECT(ADDRESS($F35,3,4,1,$F$3))</f>
        <v>KOLEJOVÉ LOŽE - DOPLNĚNÍ Z KAMENIVA HRUBÉHO DRCENÉHO (ŠTĚRK)</v>
      </c>
      <c r="D35" s="205" t="str">
        <f ca="1">INDIRECT(ADDRESS($F35,4,4,1,$F$3))</f>
        <v>m3</v>
      </c>
      <c r="E35" s="206">
        <f ca="1">INDIRECT(ADDRESS($F35,5,4,1,$F$3))</f>
        <v>547.65819999999997</v>
      </c>
      <c r="F35" s="207">
        <f>F33+1</f>
        <v>23</v>
      </c>
      <c r="G35" s="208" t="str">
        <f ca="1">IF(A35="","",IF(A35="S","",IF(A35=0,"","tisk")))</f>
        <v>tisk</v>
      </c>
      <c r="H35" s="193">
        <f ca="1">1000*ROUND(E35,3)-1000*E35</f>
        <v>-0.19999999995343387</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ht="48" x14ac:dyDescent="0.2">
      <c r="A36" s="196"/>
      <c r="B36" s="196"/>
      <c r="C36" s="197" t="str">
        <f ca="1">IF(ISNUMBER(E35)=TRUE,INDIRECT(ADDRESS($F35,16,4,1,$F$3)),"")</f>
        <v>Doplnění štěrku po strojním čištění + doplnění štěrku na objem kolejového lože na betonových pražcích B91 + Doplnění štěrku při propracování koleje  + doplnění štěrku při směrových a výškových úpravách + doplnění štěrku ve výhybce  0,054m3/m   (480,926*2,4235*0,3)+(459*0,2175)+(1083,43*0,054)+(602,504*0,054)+(132*0,054)=547,6582</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524352</v>
      </c>
      <c r="C37" s="204" t="str">
        <f ca="1">INDIRECT(ADDRESS($F37,3,4,1,$F$3))</f>
        <v>KOLEJ 60 E2 DLOUHÉ PASY, ROZD. "U", BEZSTYKOVÁ, PR. BET. BEZPODKLADNICOVÝ, UP. PRUŽNÉ</v>
      </c>
      <c r="D37" s="205" t="str">
        <f ca="1">INDIRECT(ADDRESS($F37,4,4,1,$F$3))</f>
        <v>M</v>
      </c>
      <c r="E37" s="206">
        <f ca="1">INDIRECT(ADDRESS($F37,5,4,1,$F$3))</f>
        <v>458.21300000000002</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Podle tabulky montáží kolejí 458,213</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x14ac:dyDescent="0.2">
      <c r="A39" s="203">
        <f ca="1">INDIRECT(ADDRESS($F39,1,4,1,$F$3))</f>
        <v>15</v>
      </c>
      <c r="B39" s="203" t="str">
        <f ca="1">INDIRECT(ADDRESS($F39,2,4,1,$F$3))</f>
        <v>5284D2</v>
      </c>
      <c r="C39" s="204" t="str">
        <f ca="1">INDIRECT(ADDRESS($F39,3,4,1,$F$3))</f>
        <v>KOLEJ 49 E1, ZVLÁŠTNÍ (ATYPICKÉ) ROZDĚLENÍ, BEZSTYKOVÁ, MOSTNICE. DŘ., UP. PRUŽNÉ</v>
      </c>
      <c r="D39" s="205" t="str">
        <f ca="1">INDIRECT(ADDRESS($F39,4,4,1,$F$3))</f>
        <v>M</v>
      </c>
      <c r="E39" s="206">
        <f ca="1">INDIRECT(ADDRESS($F39,5,4,1,$F$3))</f>
        <v>33.93</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Dle tabulky montáží kolejí 33,93=33,9300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18</v>
      </c>
      <c r="B41" s="203">
        <f ca="1">INDIRECT(ADDRESS($F41,2,4,1,$F$3))</f>
        <v>545111</v>
      </c>
      <c r="C41" s="204" t="str">
        <f ca="1">INDIRECT(ADDRESS($F41,3,4,1,$F$3))</f>
        <v>SVAR KOLEJNIC (STEJNÉHO TVARU) 60 E2, R 65 JEDNOTLIVĚ</v>
      </c>
      <c r="D41" s="205" t="str">
        <f ca="1">INDIRECT(ADDRESS($F41,4,4,1,$F$3))</f>
        <v>KUS</v>
      </c>
      <c r="E41" s="206">
        <f ca="1">INDIRECT(ADDRESS($F41,5,4,1,$F$3))</f>
        <v>4</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(529/250*2)-0,2320=4,0000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19</v>
      </c>
      <c r="B43" s="203">
        <f ca="1">INDIRECT(ADDRESS($F43,2,4,1,$F$3))</f>
        <v>545112</v>
      </c>
      <c r="C43" s="204" t="str">
        <f ca="1">INDIRECT(ADDRESS($F43,3,4,1,$F$3))</f>
        <v>SVAR KOLEJNIC (STEJNÉHO TVARU) 60 E2, R 65 SPOJITĚ</v>
      </c>
      <c r="D43" s="205" t="str">
        <f ca="1">INDIRECT(ADDRESS($F43,4,4,1,$F$3))</f>
        <v>KUS</v>
      </c>
      <c r="E43" s="206">
        <f ca="1">INDIRECT(ADDRESS($F43,5,4,1,$F$3))</f>
        <v>20</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t="str">
        <f ca="1">IF(ISNUMBER(E43)=TRUE,INDIRECT(ADDRESS($F43,16,4,1,$F$3)),"")</f>
        <v>459/75*2+4*2-0,24=20,0000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20</v>
      </c>
      <c r="B45" s="203">
        <f ca="1">INDIRECT(ADDRESS($F45,2,4,1,$F$3))</f>
        <v>545122</v>
      </c>
      <c r="C45" s="204" t="str">
        <f ca="1">INDIRECT(ADDRESS($F45,3,4,1,$F$3))</f>
        <v>SVAR KOLEJNIC (STEJNÉHO TVARU) 49 E1, T SPOJITĚ</v>
      </c>
      <c r="D45" s="205" t="str">
        <f ca="1">INDIRECT(ADDRESS($F45,4,4,1,$F$3))</f>
        <v>KUS</v>
      </c>
      <c r="E45" s="206">
        <f ca="1">INDIRECT(ADDRESS($F45,5,4,1,$F$3))</f>
        <v>12</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f ca="1">IF(ISNUMBER(E45)=TRUE,INDIRECT(ADDRESS($F45,16,4,1,$F$3)),"")</f>
        <v>0</v>
      </c>
      <c r="D46" s="198"/>
      <c r="E46" s="199"/>
      <c r="F46" s="200"/>
      <c r="G46" s="201" t="str">
        <f ca="1">IF(C46="","",IF(C46=0,"","tisk"))</f>
        <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21</v>
      </c>
      <c r="B47" s="203" t="str">
        <f ca="1">INDIRECT(ADDRESS($F47,2,4,1,$F$3))</f>
        <v>5493R1</v>
      </c>
      <c r="C47" s="204" t="str">
        <f ca="1">INDIRECT(ADDRESS($F47,3,4,1,$F$3))</f>
        <v>Zřízení bezsykové koleje v koleji</v>
      </c>
      <c r="D47" s="205" t="str">
        <f ca="1">INDIRECT(ADDRESS($F47,4,4,1,$F$3))</f>
        <v>M</v>
      </c>
      <c r="E47" s="206">
        <f ca="1">INDIRECT(ADDRESS($F47,5,4,1,$F$3))</f>
        <v>1113</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ht="24" x14ac:dyDescent="0.2">
      <c r="A48" s="196"/>
      <c r="B48" s="196"/>
      <c r="C48" s="197" t="str">
        <f ca="1">IF(ISNUMBER(E47)=TRUE,INDIRECT(ADDRESS($F47,16,4,1,$F$3)),"")</f>
        <v>Zřízení bezstykové koleje podle tabulky montáže kolejí + výběhy do starého stavu 459+13+57+384+(4*50)=1113,0000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22</v>
      </c>
      <c r="B49" s="203">
        <f ca="1">INDIRECT(ADDRESS($F49,2,4,1,$F$3))</f>
        <v>549510</v>
      </c>
      <c r="C49" s="204" t="str">
        <f ca="1">INDIRECT(ADDRESS($F49,3,4,1,$F$3))</f>
        <v>ŘEZÁNÍ KOLEJNIC BEZ OHLEDU NA TVAR</v>
      </c>
      <c r="D49" s="205" t="str">
        <f ca="1">INDIRECT(ADDRESS($F49,4,4,1,$F$3))</f>
        <v>KUS</v>
      </c>
      <c r="E49" s="206">
        <f ca="1">INDIRECT(ADDRESS($F49,5,4,1,$F$3))</f>
        <v>40</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Řezání kolejnic při vkládání LIS a přechodových kolejnic 6*4+4*4=40,0000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23</v>
      </c>
      <c r="B51" s="203">
        <f ca="1">INDIRECT(ADDRESS($F51,2,4,1,$F$3))</f>
        <v>542121</v>
      </c>
      <c r="C51" s="204" t="str">
        <f ca="1">INDIRECT(ADDRESS($F51,3,4,1,$F$3))</f>
        <v>SMĚROVÉ A VÝŠKOVÉ VYROVNÁNÍ KOLEJE NA PRAŽCÍCH BETONOVÝCH DO 0,05 M</v>
      </c>
      <c r="D51" s="205" t="str">
        <f ca="1">INDIRECT(ADDRESS($F51,4,4,1,$F$3))</f>
        <v>M</v>
      </c>
      <c r="E51" s="206">
        <f ca="1">INDIRECT(ADDRESS($F51,5,4,1,$F$3))</f>
        <v>1676</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ht="24" x14ac:dyDescent="0.2">
      <c r="A52" s="196"/>
      <c r="B52" s="196"/>
      <c r="C52" s="197" t="str">
        <f ca="1">IF(ISNUMBER(E51)=TRUE,INDIRECT(ADDRESS($F51,16,4,1,$F$3)),"")</f>
        <v>propracování obnovovaných kolejí po určitém časovém období (určí správa Tratí) + směrové a výškové úpravy  (459+13+602)+602=1676,0000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x14ac:dyDescent="0.2">
      <c r="A53" s="203">
        <f ca="1">INDIRECT(ADDRESS($F53,1,4,1,$F$3))</f>
        <v>24</v>
      </c>
      <c r="B53" s="203">
        <f ca="1">INDIRECT(ADDRESS($F53,2,4,1,$F$3))</f>
        <v>545210</v>
      </c>
      <c r="C53" s="204" t="str">
        <f ca="1">INDIRECT(ADDRESS($F53,3,4,1,$F$3))</f>
        <v>PŘECHODOVÁ KOLEJNICE 49 E1/60 E2</v>
      </c>
      <c r="D53" s="205" t="str">
        <f ca="1">INDIRECT(ADDRESS($F53,4,4,1,$F$3))</f>
        <v>KUS</v>
      </c>
      <c r="E53" s="206">
        <f ca="1">INDIRECT(ADDRESS($F53,5,4,1,$F$3))</f>
        <v>4</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t="str">
        <f ca="1">IF(ISNUMBER(E53)=TRUE,INDIRECT(ADDRESS($F53,16,4,1,$F$3)),"")</f>
        <v>Přechodové kolejnice 2 páry á 12,5m 2*2=4,0000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25</v>
      </c>
      <c r="B55" s="203">
        <f ca="1">INDIRECT(ADDRESS($F55,2,4,1,$F$3))</f>
        <v>549420</v>
      </c>
      <c r="C55" s="204" t="str">
        <f ca="1">INDIRECT(ADDRESS($F55,3,4,1,$F$3))</f>
        <v>POJISTNÉ ÚHELNÍKY V KOLEJÍCH NA MOSTECH</v>
      </c>
      <c r="D55" s="205" t="str">
        <f ca="1">INDIRECT(ADDRESS($F55,4,4,1,$F$3))</f>
        <v>M</v>
      </c>
      <c r="E55" s="206">
        <f ca="1">INDIRECT(ADDRESS($F55,5,4,1,$F$3))</f>
        <v>106.185</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t="str">
        <f ca="1">IF(ISNUMBER(E55)=TRUE,INDIRECT(ADDRESS($F55,16,4,1,$F$3)),"")</f>
        <v>52,490+53,695=106,1850</v>
      </c>
      <c r="D56" s="198"/>
      <c r="E56" s="199"/>
      <c r="F56" s="200"/>
      <c r="G56" s="201" t="str">
        <f ca="1">IF(C56="","",IF(C56=0,"","tisk"))</f>
        <v>tisk</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ht="25.5" x14ac:dyDescent="0.2">
      <c r="A57" s="203">
        <f ca="1">INDIRECT(ADDRESS($F57,1,4,1,$F$3))</f>
        <v>26</v>
      </c>
      <c r="B57" s="203">
        <f ca="1">INDIRECT(ADDRESS($F57,2,4,1,$F$3))</f>
        <v>542211</v>
      </c>
      <c r="C57" s="204" t="str">
        <f ca="1">INDIRECT(ADDRESS($F57,3,4,1,$F$3))</f>
        <v>SMĚROVÉ A VÝŠKOVÉ VYROVNÁNÍ VÝHYBKOVÉ KONSTRUKCE NA PRAŽCÍCH DŘEVĚNÝCH DO 0,05 M</v>
      </c>
      <c r="D57" s="205" t="str">
        <f ca="1">INDIRECT(ADDRESS($F57,4,4,1,$F$3))</f>
        <v>M</v>
      </c>
      <c r="E57" s="206">
        <f ca="1">INDIRECT(ADDRESS($F57,5,4,1,$F$3))</f>
        <v>132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t="str">
        <f ca="1">IF(ISNUMBER(E57)=TRUE,INDIRECT(ADDRESS($F57,16,4,1,$F$3)),"")</f>
        <v>Směrová a výšková úprava výhybky + propracování 66*2=132,0000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27</v>
      </c>
      <c r="B59" s="203">
        <f ca="1">INDIRECT(ADDRESS($F59,2,4,1,$F$3))</f>
        <v>923111</v>
      </c>
      <c r="C59" s="204" t="str">
        <f ca="1">INDIRECT(ADDRESS($F59,3,4,1,$F$3))</f>
        <v>KILOMETROVNÍK</v>
      </c>
      <c r="D59" s="205" t="str">
        <f ca="1">INDIRECT(ADDRESS($F59,4,4,1,$F$3))</f>
        <v>KUS</v>
      </c>
      <c r="E59" s="206">
        <f ca="1">INDIRECT(ADDRESS($F59,5,4,1,$F$3))</f>
        <v>1</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f ca="1">IF(ISNUMBER(E59)=TRUE,INDIRECT(ADDRESS($F59,16,4,1,$F$3)),"")</f>
        <v>0</v>
      </c>
      <c r="D60" s="198"/>
      <c r="E60" s="199"/>
      <c r="F60" s="200"/>
      <c r="G60" s="201" t="str">
        <f ca="1">IF(C60="","",IF(C60=0,"","tisk"))</f>
        <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28</v>
      </c>
      <c r="B61" s="203">
        <f ca="1">INDIRECT(ADDRESS($F61,2,4,1,$F$3))</f>
        <v>923121</v>
      </c>
      <c r="C61" s="204" t="str">
        <f ca="1">INDIRECT(ADDRESS($F61,3,4,1,$F$3))</f>
        <v>HEKTOMETROVNÍK</v>
      </c>
      <c r="D61" s="205" t="str">
        <f ca="1">INDIRECT(ADDRESS($F61,4,4,1,$F$3))</f>
        <v>KUS</v>
      </c>
      <c r="E61" s="206">
        <f ca="1">INDIRECT(ADDRESS($F61,5,4,1,$F$3))</f>
        <v>10</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10=10,0000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29</v>
      </c>
      <c r="B63" s="203">
        <f ca="1">INDIRECT(ADDRESS($F63,2,4,1,$F$3))</f>
        <v>923821</v>
      </c>
      <c r="C63" s="204" t="str">
        <f ca="1">INDIRECT(ADDRESS($F63,3,4,1,$F$3))</f>
        <v>SLOUPEK DN 60 PRO NÁVĚST</v>
      </c>
      <c r="D63" s="205" t="str">
        <f ca="1">INDIRECT(ADDRESS($F63,4,4,1,$F$3))</f>
        <v>KUS</v>
      </c>
      <c r="E63" s="206">
        <f ca="1">INDIRECT(ADDRESS($F63,5,4,1,$F$3))</f>
        <v>13</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t="str">
        <f ca="1">IF(ISNUMBER(E63)=TRUE,INDIRECT(ADDRESS($F63,16,4,1,$F$3)),"")</f>
        <v>13=13</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30</v>
      </c>
      <c r="B65" s="203">
        <f ca="1">INDIRECT(ADDRESS($F65,2,4,1,$F$3))</f>
        <v>923941</v>
      </c>
      <c r="C65" s="204" t="str">
        <f ca="1">INDIRECT(ADDRESS($F65,3,4,1,$F$3))</f>
        <v>ZAJIŠŤOVACÍ ZNAČKA KONZOLOVÁ (K) VČETNĚ OCELOVÉHO SLOUPKU</v>
      </c>
      <c r="D65" s="205" t="str">
        <f ca="1">INDIRECT(ADDRESS($F65,4,4,1,$F$3))</f>
        <v>KUS</v>
      </c>
      <c r="E65" s="206">
        <f ca="1">INDIRECT(ADDRESS($F65,5,4,1,$F$3))</f>
        <v>22</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31</v>
      </c>
      <c r="B67" s="203">
        <f ca="1">INDIRECT(ADDRESS($F67,2,4,1,$F$3))</f>
        <v>923341</v>
      </c>
      <c r="C67" s="204" t="str">
        <f ca="1">INDIRECT(ADDRESS($F67,3,4,1,$F$3))</f>
        <v>RYCHLOSTNÍK N - TABULE</v>
      </c>
      <c r="D67" s="205" t="str">
        <f ca="1">INDIRECT(ADDRESS($F67,4,4,1,$F$3))</f>
        <v>KUS</v>
      </c>
      <c r="E67" s="206">
        <f ca="1">INDIRECT(ADDRESS($F67,5,4,1,$F$3))</f>
        <v>8</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t="str">
        <f ca="1">IF(ISNUMBER(E67)=TRUE,INDIRECT(ADDRESS($F67,16,4,1,$F$3)),"")</f>
        <v>8=8,0000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32</v>
      </c>
      <c r="B69" s="203">
        <f ca="1">INDIRECT(ADDRESS($F69,2,4,1,$F$3))</f>
        <v>923361</v>
      </c>
      <c r="C69" s="204" t="str">
        <f ca="1">INDIRECT(ADDRESS($F69,3,4,1,$F$3))</f>
        <v>RYCHLOSTNÍK "3" - TERČ</v>
      </c>
      <c r="D69" s="205" t="str">
        <f ca="1">INDIRECT(ADDRESS($F69,4,4,1,$F$3))</f>
        <v>KUS</v>
      </c>
      <c r="E69" s="206">
        <f ca="1">INDIRECT(ADDRESS($F69,5,4,1,$F$3))</f>
        <v>2</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t="str">
        <f ca="1">IF(ISNUMBER(E69)=TRUE,INDIRECT(ADDRESS($F69,16,4,1,$F$3)),"")</f>
        <v>2=2,0000</v>
      </c>
      <c r="D70" s="198"/>
      <c r="E70" s="199"/>
      <c r="F70" s="200"/>
      <c r="G70" s="201" t="str">
        <f ca="1">IF(C70="","",IF(C70=0,"","tisk"))</f>
        <v>tisk</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33</v>
      </c>
      <c r="B71" s="203">
        <f ca="1">INDIRECT(ADDRESS($F71,2,4,1,$F$3))</f>
        <v>923311</v>
      </c>
      <c r="C71" s="204" t="str">
        <f ca="1">INDIRECT(ADDRESS($F71,3,4,1,$F$3))</f>
        <v>PŘEDVĚSTNÍK N - TROJÚHELNÍKOVÝ ŠTÍT</v>
      </c>
      <c r="D71" s="205" t="str">
        <f ca="1">INDIRECT(ADDRESS($F71,4,4,1,$F$3))</f>
        <v>KUS</v>
      </c>
      <c r="E71" s="206">
        <f ca="1">INDIRECT(ADDRESS($F71,5,4,1,$F$3))</f>
        <v>2</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t="str">
        <f ca="1">IF(ISNUMBER(E71)=TRUE,INDIRECT(ADDRESS($F71,16,4,1,$F$3)),"")</f>
        <v>2=2,0000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34</v>
      </c>
      <c r="B73" s="203">
        <f ca="1">INDIRECT(ADDRESS($F73,2,4,1,$F$3))</f>
        <v>923451</v>
      </c>
      <c r="C73" s="204" t="str">
        <f ca="1">INDIRECT(ADDRESS($F73,3,4,1,$F$3))</f>
        <v>NÁVĚST "ZKRÁCENÁ VZDÁLENOST"</v>
      </c>
      <c r="D73" s="205" t="str">
        <f ca="1">INDIRECT(ADDRESS($F73,4,4,1,$F$3))</f>
        <v>KUS</v>
      </c>
      <c r="E73" s="206">
        <f ca="1">INDIRECT(ADDRESS($F73,5,4,1,$F$3))</f>
        <v>1</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t="str">
        <f ca="1">IF(ISNUMBER(E73)=TRUE,INDIRECT(ADDRESS($F73,16,4,1,$F$3)),"")</f>
        <v>1=1,0000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x14ac:dyDescent="0.2">
      <c r="A75" s="203">
        <f ca="1">INDIRECT(ADDRESS($F75,1,4,1,$F$3))</f>
        <v>35</v>
      </c>
      <c r="B75" s="203">
        <f ca="1">INDIRECT(ADDRESS($F75,2,4,1,$F$3))</f>
        <v>965113</v>
      </c>
      <c r="C75" s="204" t="str">
        <f ca="1">INDIRECT(ADDRESS($F75,3,4,1,$F$3))</f>
        <v>Demontáž koleje na betonových pražcích do kolejových polí s odvozem na montážní základnu s následným rozebráním</v>
      </c>
      <c r="D75" s="205" t="str">
        <f ca="1">INDIRECT(ADDRESS($F75,4,4,1,$F$3))</f>
        <v>M</v>
      </c>
      <c r="E75" s="206">
        <f ca="1">INDIRECT(ADDRESS($F75,5,4,1,$F$3))</f>
        <v>455</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36</v>
      </c>
      <c r="B77" s="203">
        <f ca="1">INDIRECT(ADDRESS($F77,2,4,1,$F$3))</f>
        <v>965123</v>
      </c>
      <c r="C77" s="204" t="str">
        <f ca="1">INDIRECT(ADDRESS($F77,3,4,1,$F$3))</f>
        <v>Demontáž koleje na dřevěných pražcích do kolejových polí s odvozem na montážní základnu s následným rozebráním</v>
      </c>
      <c r="D77" s="205" t="str">
        <f ca="1">INDIRECT(ADDRESS($F77,4,4,1,$F$3))</f>
        <v>M</v>
      </c>
      <c r="E77" s="206">
        <f ca="1">INDIRECT(ADDRESS($F77,5,4,1,$F$3))</f>
        <v>567.35599999999999</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t="str">
        <f ca="1">IF(ISNUMBER(E77)=TRUE,INDIRECT(ADDRESS($F77,16,4,1,$F$3)),"")</f>
        <v>507,5+59,856=567,3560</v>
      </c>
      <c r="D78" s="198"/>
      <c r="E78" s="199"/>
      <c r="F78" s="200"/>
      <c r="G78" s="201" t="str">
        <f ca="1">IF(C78="","",IF(C78=0,"","tisk"))</f>
        <v>tisk</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37</v>
      </c>
      <c r="B79" s="203">
        <f ca="1">INDIRECT(ADDRESS($F79,2,4,1,$F$3))</f>
        <v>965126</v>
      </c>
      <c r="C79" s="204" t="str">
        <f ca="1">INDIRECT(ADDRESS($F79,3,4,1,$F$3))</f>
        <v>Demontáž koleje na dřevěných pražcích - odvoz rozebraných součástí (z místa demontáže nebo z montážní základny) k likvidaci</v>
      </c>
      <c r="D79" s="205" t="str">
        <f ca="1">INDIRECT(ADDRESS($F79,4,4,1,$F$3))</f>
        <v>T.KM</v>
      </c>
      <c r="E79" s="206">
        <f ca="1">INDIRECT(ADDRESS($F79,5,4,1,$F$3))</f>
        <v>3721.8553999999999</v>
      </c>
      <c r="F79" s="207">
        <f>F77+1</f>
        <v>45</v>
      </c>
      <c r="G79" s="208" t="str">
        <f ca="1">IF(A79="","",IF(A79="S","",IF(A79=0,"","tisk")))</f>
        <v>tisk</v>
      </c>
      <c r="H79" s="193">
        <f ca="1">1000*ROUND(E79,3)-1000*E79</f>
        <v>-0.39999999990686774</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ht="24" x14ac:dyDescent="0.2">
      <c r="A80" s="196"/>
      <c r="B80" s="196"/>
      <c r="C80" s="197" t="str">
        <f ca="1">IF(ISNUMBER(E79)=TRUE,INDIRECT(ADDRESS($F79,16,4,1,$F$3)),"")</f>
        <v>Délka koleje na dřevěných pražcích x rozdělení x hmotnost dřevěného pražce x vzdálenost   567,356*1,64*0,1*40=3721,8554</v>
      </c>
      <c r="D80" s="198"/>
      <c r="E80" s="199"/>
      <c r="F80" s="200"/>
      <c r="G80" s="201" t="str">
        <f ca="1">IF(C80="","",IF(C80=0,"","tisk"))</f>
        <v>tisk</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38</v>
      </c>
      <c r="B81" s="203">
        <f ca="1">INDIRECT(ADDRESS($F81,2,4,1,$F$3))</f>
        <v>965116</v>
      </c>
      <c r="C81" s="204" t="str">
        <f ca="1">INDIRECT(ADDRESS($F81,3,4,1,$F$3))</f>
        <v>Demontáž koleje na betonových pražcích - odvoz rozebraných součástí (z místa demontáže nebo z montážní základny) k likvidaci</v>
      </c>
      <c r="D81" s="205" t="str">
        <f ca="1">INDIRECT(ADDRESS($F81,4,4,1,$F$3))</f>
        <v>T.KM</v>
      </c>
      <c r="E81" s="206">
        <f ca="1">INDIRECT(ADDRESS($F81,5,4,1,$F$3))</f>
        <v>5074.16</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Demontáž kolejí na betonových pražcích. 455 m rozdělení "d", hmotnost pražce á 272kg. Vzdálenost 25km. 455*1,64*0,272*25=5074,1600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x14ac:dyDescent="0.2">
      <c r="A83" s="203">
        <f ca="1">INDIRECT(ADDRESS($F83,1,4,1,$F$3))</f>
        <v>39</v>
      </c>
      <c r="B83" s="203">
        <f ca="1">INDIRECT(ADDRESS($F83,2,4,1,$F$3))</f>
        <v>965821</v>
      </c>
      <c r="C83" s="204" t="str">
        <f ca="1">INDIRECT(ADDRESS($F83,3,4,1,$F$3))</f>
        <v>Demontáž kilometrovníku, hektometrovníku, mezníku</v>
      </c>
      <c r="D83" s="205" t="str">
        <f ca="1">INDIRECT(ADDRESS($F83,4,4,1,$F$3))</f>
        <v>KUS</v>
      </c>
      <c r="E83" s="206">
        <f ca="1">INDIRECT(ADDRESS($F83,5,4,1,$F$3))</f>
        <v>11</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t="str">
        <f ca="1">IF(ISNUMBER(E83)=TRUE,INDIRECT(ADDRESS($F83,16,4,1,$F$3)),"")</f>
        <v>11=11,0000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ht="25.5" x14ac:dyDescent="0.2">
      <c r="A85" s="203">
        <f ca="1">INDIRECT(ADDRESS($F85,1,4,1,$F$3))</f>
        <v>40</v>
      </c>
      <c r="B85" s="203">
        <f ca="1">INDIRECT(ADDRESS($F85,2,4,1,$F$3))</f>
        <v>965822</v>
      </c>
      <c r="C85" s="204" t="str">
        <f ca="1">INDIRECT(ADDRESS($F85,3,4,1,$F$3))</f>
        <v>Demontáž kilometrovníku, hektometrovníku, mezníku - odvoz (na likvidaci odpadů nebo jiné určené místo)</v>
      </c>
      <c r="D85" s="205" t="str">
        <f ca="1">INDIRECT(ADDRESS($F85,4,4,1,$F$3))</f>
        <v>T.KM</v>
      </c>
      <c r="E85" s="206">
        <f ca="1">INDIRECT(ADDRESS($F85,5,4,1,$F$3))</f>
        <v>41.325000000000003</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t="str">
        <f ca="1">IF(ISNUMBER(E85)=TRUE,INDIRECT(ADDRESS($F85,16,4,1,$F$3)),"")</f>
        <v>Kilometrovník + hektometrovník x vzdálenost (1*0,397+8*0,157)*25=41,3250</v>
      </c>
      <c r="D86" s="198"/>
      <c r="E86" s="199"/>
      <c r="F86" s="200"/>
      <c r="G86" s="201" t="str">
        <f ca="1">IF(C86="","",IF(C86=0,"","tisk"))</f>
        <v>tisk</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x14ac:dyDescent="0.2">
      <c r="A87" s="203">
        <f ca="1">INDIRECT(ADDRESS($F87,1,4,1,$F$3))</f>
        <v>41</v>
      </c>
      <c r="B87" s="203">
        <f ca="1">INDIRECT(ADDRESS($F87,2,4,1,$F$3))</f>
        <v>965841</v>
      </c>
      <c r="C87" s="204" t="str">
        <f ca="1">INDIRECT(ADDRESS($F87,3,4,1,$F$3))</f>
        <v>Demontáž jakékoliv návěsti</v>
      </c>
      <c r="D87" s="205" t="str">
        <f ca="1">INDIRECT(ADDRESS($F87,4,4,1,$F$3))</f>
        <v>KUS</v>
      </c>
      <c r="E87" s="206">
        <f ca="1">INDIRECT(ADDRESS($F87,5,4,1,$F$3))</f>
        <v>7</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42</v>
      </c>
      <c r="B89" s="203">
        <f ca="1">INDIRECT(ADDRESS($F89,2,4,1,$F$3))</f>
        <v>965842</v>
      </c>
      <c r="C89" s="204" t="str">
        <f ca="1">INDIRECT(ADDRESS($F89,3,4,1,$F$3))</f>
        <v>Demontáž jakékoliv návěsti - odvoz (na likvidaci odpadů nebo jiné určené místo)</v>
      </c>
      <c r="D89" s="205" t="str">
        <f ca="1">INDIRECT(ADDRESS($F89,4,4,1,$F$3))</f>
        <v>T.KM</v>
      </c>
      <c r="E89" s="206">
        <f ca="1">INDIRECT(ADDRESS($F89,5,4,1,$F$3))</f>
        <v>8.75</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t="str">
        <f ca="1">IF(ISNUMBER(E89)=TRUE,INDIRECT(ADDRESS($F89,16,4,1,$F$3)),"")</f>
        <v>7*0,050*25=8,7500</v>
      </c>
      <c r="D90" s="198"/>
      <c r="E90" s="199"/>
      <c r="F90" s="200"/>
      <c r="G90" s="201" t="str">
        <f ca="1">IF(C90="","",IF(C90=0,"","tisk"))</f>
        <v>tisk</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43</v>
      </c>
      <c r="B91" s="203">
        <f ca="1">INDIRECT(ADDRESS($F91,2,4,1,$F$3))</f>
        <v>965851</v>
      </c>
      <c r="C91" s="204" t="str">
        <f ca="1">INDIRECT(ADDRESS($F91,3,4,1,$F$3))</f>
        <v>Demontáž zajišťovací značky</v>
      </c>
      <c r="D91" s="205" t="str">
        <f ca="1">INDIRECT(ADDRESS($F91,4,4,1,$F$3))</f>
        <v>KUS</v>
      </c>
      <c r="E91" s="206">
        <f ca="1">INDIRECT(ADDRESS($F91,5,4,1,$F$3))</f>
        <v>22</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t="str">
        <f ca="1">IF(ISNUMBER(E91)=TRUE,INDIRECT(ADDRESS($F91,16,4,1,$F$3)),"")</f>
        <v>22=22,0000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44</v>
      </c>
      <c r="B93" s="203">
        <f ca="1">INDIRECT(ADDRESS($F93,2,4,1,$F$3))</f>
        <v>965852</v>
      </c>
      <c r="C93" s="204" t="str">
        <f ca="1">INDIRECT(ADDRESS($F93,3,4,1,$F$3))</f>
        <v>Demontáž zajišťovací značky - odvoz (na likvidaci odpadů nebo jiné určené místo)</v>
      </c>
      <c r="D93" s="205" t="str">
        <f ca="1">INDIRECT(ADDRESS($F93,4,4,1,$F$3))</f>
        <v>T.KM</v>
      </c>
      <c r="E93" s="206">
        <f ca="1">INDIRECT(ADDRESS($F93,5,4,1,$F$3))</f>
        <v>37.4</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t="str">
        <f ca="1">IF(ISNUMBER(E93)=TRUE,INDIRECT(ADDRESS($F93,16,4,1,$F$3)),"")</f>
        <v>22*0,068*25=37,4000</v>
      </c>
      <c r="D94" s="198"/>
      <c r="E94" s="199"/>
      <c r="F94" s="200"/>
      <c r="G94" s="201" t="str">
        <f ca="1">IF(C94="","",IF(C94=0,"","tisk"))</f>
        <v>tisk</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45</v>
      </c>
      <c r="B95" s="203">
        <f ca="1">INDIRECT(ADDRESS($F95,2,4,1,$F$3))</f>
        <v>923331</v>
      </c>
      <c r="C95" s="204" t="str">
        <f ca="1">INDIRECT(ADDRESS($F95,3,4,1,$F$3))</f>
        <v>PŘEDVĚSTNÍK "3" - TERČ</v>
      </c>
      <c r="D95" s="205" t="str">
        <f ca="1">INDIRECT(ADDRESS($F95,4,4,1,$F$3))</f>
        <v>ks</v>
      </c>
      <c r="E95" s="206">
        <f ca="1">INDIRECT(ADDRESS($F95,5,4,1,$F$3))</f>
        <v>1</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46</v>
      </c>
      <c r="B97" s="203" t="str">
        <f ca="1">INDIRECT(ADDRESS($F97,2,4,1,$F$3))</f>
        <v>9659RR</v>
      </c>
      <c r="C97" s="204" t="str">
        <f ca="1">INDIRECT(ADDRESS($F97,3,4,1,$F$3))</f>
        <v>Demontáž pojistných úhelníků</v>
      </c>
      <c r="D97" s="205" t="str">
        <f ca="1">INDIRECT(ADDRESS($F97,4,4,1,$F$3))</f>
        <v>M</v>
      </c>
      <c r="E97" s="206">
        <f ca="1">INDIRECT(ADDRESS($F97,5,4,1,$F$3))</f>
        <v>106.185</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t="str">
        <f ca="1">IF(ISNUMBER(E97)=TRUE,INDIRECT(ADDRESS($F97,16,4,1,$F$3)),"")</f>
        <v>52,490+53,695=106,1850</v>
      </c>
      <c r="D98" s="198"/>
      <c r="E98" s="199"/>
      <c r="F98" s="200"/>
      <c r="G98" s="201" t="str">
        <f ca="1">IF(C98="","",IF(C98=0,"","tisk"))</f>
        <v>tisk</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101</v>
      </c>
      <c r="B99" s="203">
        <f ca="1">INDIRECT(ADDRESS($F99,2,4,1,$F$3))</f>
        <v>529312</v>
      </c>
      <c r="C99" s="204" t="str">
        <f ca="1">INDIRECT(ADDRESS($F99,3,4,1,$F$3))</f>
        <v>Kolej 49 E1 dlouhé pasy, rozd. "u" bezstyková, pr. dř., up. pružné</v>
      </c>
      <c r="D99" s="205" t="str">
        <f ca="1">INDIRECT(ADDRESS($F99,4,4,1,$F$3))</f>
        <v>M</v>
      </c>
      <c r="E99" s="206">
        <f ca="1">INDIRECT(ADDRESS($F99,5,4,1,$F$3))</f>
        <v>22.713000000000001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t="str">
        <f ca="1">IF(ISNUMBER(E99)=TRUE,INDIRECT(ADDRESS($F99,16,4,1,$F$3)),"")</f>
        <v>Dle tabulky montáží kolejí 56,643-33,930=22,7130</v>
      </c>
      <c r="D100" s="198"/>
      <c r="E100" s="199"/>
      <c r="F100" s="200"/>
      <c r="G100" s="201" t="str">
        <f ca="1">IF(C100="","",IF(C100=0,"","tisk"))</f>
        <v>tisk</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102</v>
      </c>
      <c r="B101" s="203" t="str">
        <f ca="1">INDIRECT(ADDRESS($F101,2,4,1,$F$3))</f>
        <v>53I310</v>
      </c>
      <c r="C101" s="204" t="str">
        <f ca="1">INDIRECT(ADDRESS($F101,3,4,1,$F$3))</f>
        <v>DILATAČNÍ ZAŘÍZENÍ 60 E2 (R 65) NA PRAŽCÍCH DŘEVĚNÝCH DO 100 MM</v>
      </c>
      <c r="D101" s="205" t="str">
        <f ca="1">INDIRECT(ADDRESS($F101,4,4,1,$F$3))</f>
        <v>kus</v>
      </c>
      <c r="E101" s="206">
        <f ca="1">INDIRECT(ADDRESS($F101,5,4,1,$F$3))</f>
        <v>1</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0</v>
      </c>
      <c r="B103" s="203">
        <f ca="1">INDIRECT(ADDRESS($F103,2,4,1,$F$3))</f>
        <v>0</v>
      </c>
      <c r="C103" s="204" t="str">
        <f ca="1">INDIRECT(ADDRESS($F103,3,4,1,$F$3))</f>
        <v>Celkem za Etapu:</v>
      </c>
      <c r="D103" s="205">
        <f ca="1">INDIRECT(ADDRESS($F103,4,4,1,$F$3))</f>
        <v>0</v>
      </c>
      <c r="E103" s="206">
        <f ca="1">INDIRECT(ADDRESS($F103,5,4,1,$F$3))</f>
        <v>0</v>
      </c>
      <c r="F103" s="207">
        <f>F101+1</f>
        <v>57</v>
      </c>
      <c r="G103" s="208" t="str">
        <f ca="1">IF(A103="","",IF(A103="S","",IF(A103=0,"","tisk")))</f>
        <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f ca="1">IF(ISNUMBER(E103)=TRUE,INDIRECT(ADDRESS($F103,16,4,1,$F$3)),"")</f>
        <v>0</v>
      </c>
      <c r="D104" s="198"/>
      <c r="E104" s="199"/>
      <c r="F104" s="200"/>
      <c r="G104" s="201" t="str">
        <f ca="1">IF(C104="","",IF(C104=0,"","tisk"))</f>
        <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200</v>
      </c>
      <c r="B105" s="203">
        <f ca="1">INDIRECT(ADDRESS($F105,2,4,1,$F$3))</f>
        <v>200</v>
      </c>
      <c r="C105" s="204" t="str">
        <f ca="1">INDIRECT(ADDRESS($F105,3,4,1,$F$3))</f>
        <v>Etapa B - železniční spodek</v>
      </c>
      <c r="D105" s="205">
        <f ca="1">INDIRECT(ADDRESS($F105,4,4,1,$F$3))</f>
        <v>0</v>
      </c>
      <c r="E105" s="206">
        <f ca="1">INDIRECT(ADDRESS($F105,5,4,1,$F$3))</f>
        <v>0</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f ca="1">IF(ISNUMBER(E105)=TRUE,INDIRECT(ADDRESS($F105,16,4,1,$F$3)),"")</f>
        <v>0</v>
      </c>
      <c r="D106" s="198"/>
      <c r="E106" s="199"/>
      <c r="F106" s="200"/>
      <c r="G106" s="201" t="str">
        <f ca="1">IF(C106="","",IF(C106=0,"","tisk"))</f>
        <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47</v>
      </c>
      <c r="B107" s="203">
        <f ca="1">INDIRECT(ADDRESS($F107,2,4,1,$F$3))</f>
        <v>3100</v>
      </c>
      <c r="C107" s="204" t="str">
        <f ca="1">INDIRECT(ADDRESS($F107,3,4,1,$F$3))</f>
        <v>zařízení staveniště, zřízení provoz, demontáž</v>
      </c>
      <c r="D107" s="205" t="str">
        <f ca="1">INDIRECT(ADDRESS($F107,4,4,1,$F$3))</f>
        <v>CEL</v>
      </c>
      <c r="E107" s="206">
        <f ca="1">INDIRECT(ADDRESS($F107,5,4,1,$F$3))</f>
        <v>1</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f ca="1">IF(ISNUMBER(E107)=TRUE,INDIRECT(ADDRESS($F107,16,4,1,$F$3)),"")</f>
        <v>0</v>
      </c>
      <c r="D108" s="198"/>
      <c r="E108" s="199"/>
      <c r="F108" s="200"/>
      <c r="G108" s="201" t="str">
        <f ca="1">IF(C108="","",IF(C108=0,"","tisk"))</f>
        <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48</v>
      </c>
      <c r="B109" s="203" t="str">
        <f ca="1">INDIRECT(ADDRESS($F109,2,4,1,$F$3))</f>
        <v>029111R</v>
      </c>
      <c r="C109" s="204" t="str">
        <f ca="1">INDIRECT(ADDRESS($F109,3,4,1,$F$3))</f>
        <v>Vytyčení inženýrských sítí</v>
      </c>
      <c r="D109" s="205" t="str">
        <f ca="1">INDIRECT(ADDRESS($F109,4,4,1,$F$3))</f>
        <v>kpl</v>
      </c>
      <c r="E109" s="206">
        <f ca="1">INDIRECT(ADDRESS($F109,5,4,1,$F$3))</f>
        <v>1</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f ca="1">IF(ISNUMBER(E109)=TRUE,INDIRECT(ADDRESS($F109,16,4,1,$F$3)),"")</f>
        <v>0</v>
      </c>
      <c r="D110" s="198"/>
      <c r="E110" s="199"/>
      <c r="F110" s="200"/>
      <c r="G110" s="201" t="str">
        <f ca="1">IF(C110="","",IF(C110=0,"","tisk"))</f>
        <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ht="25.5" x14ac:dyDescent="0.2">
      <c r="A111" s="203">
        <f ca="1">INDIRECT(ADDRESS($F111,1,4,1,$F$3))</f>
        <v>49</v>
      </c>
      <c r="B111" s="203">
        <f ca="1">INDIRECT(ADDRESS($F111,2,4,1,$F$3))</f>
        <v>15111</v>
      </c>
      <c r="C111" s="204" t="str">
        <f ca="1">INDIRECT(ADDRESS($F111,3,4,1,$F$3))</f>
        <v>POPLATKY ZA LIKVIDACŮ ODPADŮ NEKONTAMINOVANÝCH - 17 05 04 VYTĚŽENÉ ZEMINY A HORNINY -  I. TŘÍDA TĚŽITELNOSTI</v>
      </c>
      <c r="D111" s="205" t="str">
        <f ca="1">INDIRECT(ADDRESS($F111,4,4,1,$F$3))</f>
        <v>T</v>
      </c>
      <c r="E111" s="206">
        <f ca="1">INDIRECT(ADDRESS($F111,5,4,1,$F$3))</f>
        <v>785.21400000000006</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čištění a reprofilace příkopů 424,44*1,85=785,2140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50</v>
      </c>
      <c r="B113" s="203">
        <f ca="1">INDIRECT(ADDRESS($F113,2,4,1,$F$3))</f>
        <v>12933</v>
      </c>
      <c r="C113" s="204" t="str">
        <f ca="1">INDIRECT(ADDRESS($F113,3,4,1,$F$3))</f>
        <v>Čištění od nánosů a usazenin příkopů a příkopových zídek</v>
      </c>
      <c r="D113" s="205" t="str">
        <f ca="1">INDIRECT(ADDRESS($F113,4,4,1,$F$3))</f>
        <v>M3</v>
      </c>
      <c r="E113" s="206">
        <f ca="1">INDIRECT(ADDRESS($F113,5,4,1,$F$3))</f>
        <v>424.44</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Reprofilace příkopů + odstranění nánosů příkopů 424,44=424,4400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51</v>
      </c>
      <c r="B115" s="203">
        <f ca="1">INDIRECT(ADDRESS($F115,2,4,1,$F$3))</f>
        <v>125738</v>
      </c>
      <c r="C115" s="204" t="str">
        <f ca="1">INDIRECT(ADDRESS($F115,3,4,1,$F$3))</f>
        <v>Odkopávky a prokopávky zemníků a skládek, tř. horniny I, Dle ČSN 736133, odvoz do 20 km</v>
      </c>
      <c r="D115" s="205" t="str">
        <f ca="1">INDIRECT(ADDRESS($F115,4,4,1,$F$3))</f>
        <v>M3</v>
      </c>
      <c r="E115" s="206">
        <f ca="1">INDIRECT(ADDRESS($F115,5,4,1,$F$3))</f>
        <v>424.44</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Naložení a odvoz odpadu z čištění příkopů 424,44=424,4400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ht="25.5" x14ac:dyDescent="0.2">
      <c r="A117" s="203">
        <f ca="1">INDIRECT(ADDRESS($F117,1,4,1,$F$3))</f>
        <v>52</v>
      </c>
      <c r="B117" s="203">
        <f ca="1">INDIRECT(ADDRESS($F117,2,4,1,$F$3))</f>
        <v>125739</v>
      </c>
      <c r="C117" s="204" t="str">
        <f ca="1">INDIRECT(ADDRESS($F117,3,4,1,$F$3))</f>
        <v>Odkopávky a prokopávky zemníků a skládek, tř. horniny I, Dle ČSN 736133, příplatek za další 1km</v>
      </c>
      <c r="D117" s="205" t="str">
        <f ca="1">INDIRECT(ADDRESS($F117,4,4,1,$F$3))</f>
        <v>M3</v>
      </c>
      <c r="E117" s="206">
        <f ca="1">INDIRECT(ADDRESS($F117,5,4,1,$F$3))</f>
        <v>4244.3999999999996</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Celkem 30km. 30 - 20 x m3. 10*424,44=4244,4000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x14ac:dyDescent="0.2">
      <c r="A119" s="203">
        <f ca="1">INDIRECT(ADDRESS($F119,1,4,1,$F$3))</f>
        <v>53</v>
      </c>
      <c r="B119" s="203">
        <f ca="1">INDIRECT(ADDRESS($F119,2,4,1,$F$3))</f>
        <v>11120</v>
      </c>
      <c r="C119" s="204" t="str">
        <f ca="1">INDIRECT(ADDRESS($F119,3,4,1,$F$3))</f>
        <v>Odstranění křovin</v>
      </c>
      <c r="D119" s="205" t="str">
        <f ca="1">INDIRECT(ADDRESS($F119,4,4,1,$F$3))</f>
        <v>M2</v>
      </c>
      <c r="E119" s="206">
        <f ca="1">INDIRECT(ADDRESS($F119,5,4,1,$F$3))</f>
        <v>4080.28</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f ca="1">IF(ISNUMBER(E119)=TRUE,INDIRECT(ADDRESS($F119,16,4,1,$F$3)),"")</f>
        <v>0</v>
      </c>
      <c r="D120" s="198"/>
      <c r="E120" s="199"/>
      <c r="F120" s="200"/>
      <c r="G120" s="201" t="str">
        <f ca="1">IF(C120="","",IF(C120=0,"","tisk"))</f>
        <v/>
      </c>
      <c r="H120" s="202"/>
      <c r="I120" s="91"/>
      <c r="J120" s="92"/>
      <c r="K120" s="92"/>
      <c r="L120" s="87"/>
      <c r="M120" s="88"/>
      <c r="N120" s="89"/>
      <c r="O120" s="90"/>
      <c r="P120" s="72"/>
      <c r="Q120" s="72"/>
      <c r="R120" s="32"/>
    </row>
    <row r="121" spans="1:29" x14ac:dyDescent="0.2">
      <c r="A121" s="203">
        <f ca="1">INDIRECT(ADDRESS($F121,1,4,1,$F$3))</f>
        <v>54</v>
      </c>
      <c r="B121" s="203">
        <f ca="1">INDIRECT(ADDRESS($F121,2,4,1,$F$3))</f>
        <v>11211</v>
      </c>
      <c r="C121" s="204" t="str">
        <f ca="1">INDIRECT(ADDRESS($F121,3,4,1,$F$3))</f>
        <v>Kácení stromů prům. do 0,5m</v>
      </c>
      <c r="D121" s="205" t="str">
        <f ca="1">INDIRECT(ADDRESS($F121,4,4,1,$F$3))</f>
        <v>KUS</v>
      </c>
      <c r="E121" s="206">
        <f ca="1">INDIRECT(ADDRESS($F121,5,4,1,$F$3))</f>
        <v>40.799999999999997</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t="str">
        <f ca="1">IF(ISNUMBER(E121)=TRUE,INDIRECT(ADDRESS($F121,16,4,1,$F$3)),"")</f>
        <v>4080/100=40,8000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0</v>
      </c>
      <c r="B123" s="203">
        <f ca="1">INDIRECT(ADDRESS($F123,2,4,1,$F$3))</f>
        <v>0</v>
      </c>
      <c r="C123" s="204" t="str">
        <f ca="1">INDIRECT(ADDRESS($F123,3,4,1,$F$3))</f>
        <v>Celkem za Etapu:</v>
      </c>
      <c r="D123" s="205">
        <f ca="1">INDIRECT(ADDRESS($F123,4,4,1,$F$3))</f>
        <v>0</v>
      </c>
      <c r="E123" s="206">
        <f ca="1">INDIRECT(ADDRESS($F123,5,4,1,$F$3))</f>
        <v>0</v>
      </c>
      <c r="F123" s="207">
        <f>F121+1</f>
        <v>67</v>
      </c>
      <c r="G123" s="208" t="str">
        <f ca="1">IF(A123="","",IF(A123="S","",IF(A123=0,"","tisk")))</f>
        <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f ca="1">IF(ISNUMBER(E123)=TRUE,INDIRECT(ADDRESS($F123,16,4,1,$F$3)),"")</f>
        <v>0</v>
      </c>
      <c r="D124" s="198"/>
      <c r="E124" s="199"/>
      <c r="F124" s="200"/>
      <c r="G124" s="201" t="str">
        <f ca="1">IF(C124="","",IF(C124=0,"","tisk"))</f>
        <v/>
      </c>
      <c r="H124" s="202"/>
      <c r="I124" s="91"/>
      <c r="J124" s="92"/>
      <c r="K124" s="92"/>
      <c r="L124" s="87"/>
      <c r="M124" s="88"/>
      <c r="N124" s="89"/>
      <c r="O124" s="90"/>
      <c r="P124" s="72"/>
      <c r="Q124" s="72"/>
      <c r="R124" s="32"/>
    </row>
    <row r="125" spans="1:29" x14ac:dyDescent="0.2">
      <c r="A125" s="203">
        <f ca="1">INDIRECT(ADDRESS($F125,1,4,1,$F$3))</f>
        <v>0</v>
      </c>
      <c r="B125" s="203">
        <f ca="1">INDIRECT(ADDRESS($F125,2,4,1,$F$3))</f>
        <v>0</v>
      </c>
      <c r="C125" s="204" t="str">
        <f ca="1">INDIRECT(ADDRESS($F125,3,4,1,$F$3))</f>
        <v>Celkem za objekt:</v>
      </c>
      <c r="D125" s="205">
        <f ca="1">INDIRECT(ADDRESS($F125,4,4,1,$F$3))</f>
        <v>0</v>
      </c>
      <c r="E125" s="206">
        <f ca="1">INDIRECT(ADDRESS($F125,5,4,1,$F$3))</f>
        <v>0</v>
      </c>
      <c r="F125" s="207">
        <f>F123+1</f>
        <v>68</v>
      </c>
      <c r="G125" s="208" t="str">
        <f ca="1">IF(A125="","",IF(A125="S","",IF(A125=0,"","tisk")))</f>
        <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f ca="1">IF(ISNUMBER(E125)=TRUE,INDIRECT(ADDRESS($F125,16,4,1,$F$3)),"")</f>
        <v>0</v>
      </c>
      <c r="D126" s="198"/>
      <c r="E126" s="199"/>
      <c r="F126" s="200"/>
      <c r="G126" s="201" t="str">
        <f ca="1">IF(C126="","",IF(C126=0,"","tisk"))</f>
        <v/>
      </c>
      <c r="H126" s="202"/>
      <c r="I126" s="91"/>
      <c r="J126" s="92"/>
      <c r="K126" s="92"/>
      <c r="L126" s="87"/>
      <c r="M126" s="88"/>
      <c r="N126" s="89"/>
      <c r="O126" s="90"/>
      <c r="P126" s="72"/>
      <c r="Q126" s="72"/>
      <c r="R126" s="32"/>
    </row>
    <row r="127" spans="1:29" x14ac:dyDescent="0.2">
      <c r="A127" s="203">
        <f ca="1">INDIRECT(ADDRESS($F127,1,4,1,$F$3))</f>
        <v>0</v>
      </c>
      <c r="B127" s="203">
        <f ca="1">INDIRECT(ADDRESS($F127,2,4,1,$F$3))</f>
        <v>0</v>
      </c>
      <c r="C127" s="204">
        <f ca="1">INDIRECT(ADDRESS($F127,3,4,1,$F$3))</f>
        <v>0</v>
      </c>
      <c r="D127" s="205">
        <f ca="1">INDIRECT(ADDRESS($F127,4,4,1,$F$3))</f>
        <v>0</v>
      </c>
      <c r="E127" s="206">
        <f ca="1">INDIRECT(ADDRESS($F127,5,4,1,$F$3))</f>
        <v>0</v>
      </c>
      <c r="F127" s="207">
        <f>F125+1</f>
        <v>69</v>
      </c>
      <c r="G127" s="208" t="str">
        <f ca="1">IF(A127="","",IF(A127="S","",IF(A127=0,"","tisk")))</f>
        <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f ca="1">IF(ISNUMBER(E127)=TRUE,INDIRECT(ADDRESS($F127,16,4,1,$F$3)),"")</f>
        <v>0</v>
      </c>
      <c r="D128" s="198"/>
      <c r="E128" s="199"/>
      <c r="F128" s="200"/>
      <c r="G128" s="201" t="str">
        <f ca="1">IF(C128="","",IF(C128=0,"","tisk"))</f>
        <v/>
      </c>
      <c r="H128" s="202"/>
      <c r="I128" s="91"/>
      <c r="J128" s="92"/>
      <c r="K128" s="92"/>
      <c r="L128" s="87"/>
      <c r="M128" s="88"/>
      <c r="N128" s="89"/>
      <c r="O128" s="90"/>
      <c r="P128" s="72"/>
      <c r="Q128" s="72"/>
      <c r="R128" s="32"/>
    </row>
    <row r="129" spans="1:18" x14ac:dyDescent="0.2">
      <c r="A129" s="203">
        <f ca="1">INDIRECT(ADDRESS($F129,1,4,1,$F$3))</f>
        <v>0</v>
      </c>
      <c r="B129" s="203">
        <f ca="1">INDIRECT(ADDRESS($F129,2,4,1,$F$3))</f>
        <v>0</v>
      </c>
      <c r="C129" s="204">
        <f ca="1">INDIRECT(ADDRESS($F129,3,4,1,$F$3))</f>
        <v>0</v>
      </c>
      <c r="D129" s="205">
        <f ca="1">INDIRECT(ADDRESS($F129,4,4,1,$F$3))</f>
        <v>0</v>
      </c>
      <c r="E129" s="206">
        <f ca="1">INDIRECT(ADDRESS($F129,5,4,1,$F$3))</f>
        <v>0</v>
      </c>
      <c r="F129" s="207">
        <f>F127+1</f>
        <v>70</v>
      </c>
      <c r="G129" s="208" t="str">
        <f ca="1">IF(A129="","",IF(A129="S","",IF(A129=0,"","tisk")))</f>
        <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f ca="1">IF(ISNUMBER(E129)=TRUE,INDIRECT(ADDRESS($F129,16,4,1,$F$3)),"")</f>
        <v>0</v>
      </c>
      <c r="D130" s="198"/>
      <c r="E130" s="199"/>
      <c r="F130" s="200"/>
      <c r="G130" s="201" t="str">
        <f ca="1">IF(C130="","",IF(C130=0,"","tisk"))</f>
        <v/>
      </c>
      <c r="H130" s="202"/>
      <c r="I130" s="91"/>
      <c r="J130" s="92"/>
      <c r="K130" s="92"/>
      <c r="L130" s="87"/>
      <c r="M130" s="88"/>
      <c r="N130" s="89"/>
      <c r="O130" s="90"/>
      <c r="P130" s="72"/>
      <c r="Q130" s="72"/>
      <c r="R130" s="32"/>
    </row>
    <row r="131" spans="1:18" x14ac:dyDescent="0.2">
      <c r="A131" s="203">
        <f ca="1">INDIRECT(ADDRESS($F131,1,4,1,$F$3))</f>
        <v>0</v>
      </c>
      <c r="B131" s="203">
        <f ca="1">INDIRECT(ADDRESS($F131,2,4,1,$F$3))</f>
        <v>0</v>
      </c>
      <c r="C131" s="204">
        <f ca="1">INDIRECT(ADDRESS($F131,3,4,1,$F$3))</f>
        <v>0</v>
      </c>
      <c r="D131" s="205">
        <f ca="1">INDIRECT(ADDRESS($F131,4,4,1,$F$3))</f>
        <v>0</v>
      </c>
      <c r="E131" s="206">
        <f ca="1">INDIRECT(ADDRESS($F131,5,4,1,$F$3))</f>
        <v>0</v>
      </c>
      <c r="F131" s="207">
        <f>F129+1</f>
        <v>71</v>
      </c>
      <c r="G131" s="208" t="str">
        <f ca="1">IF(A131="","",IF(A131="S","",IF(A131=0,"","tisk")))</f>
        <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f ca="1">IF(ISNUMBER(E131)=TRUE,INDIRECT(ADDRESS($F131,16,4,1,$F$3)),"")</f>
        <v>0</v>
      </c>
      <c r="D132" s="198"/>
      <c r="E132" s="199"/>
      <c r="F132" s="200"/>
      <c r="G132" s="201" t="str">
        <f ca="1">IF(C132="","",IF(C132=0,"","tisk"))</f>
        <v/>
      </c>
      <c r="H132" s="202"/>
      <c r="I132" s="91"/>
      <c r="J132" s="92"/>
      <c r="K132" s="92"/>
      <c r="L132" s="87"/>
      <c r="M132" s="88"/>
      <c r="N132" s="89"/>
      <c r="O132" s="90"/>
      <c r="P132" s="72"/>
      <c r="Q132" s="72"/>
      <c r="R132" s="32"/>
    </row>
    <row r="133" spans="1:18" x14ac:dyDescent="0.2">
      <c r="A133" s="203">
        <f ca="1">INDIRECT(ADDRESS($F133,1,4,1,$F$3))</f>
        <v>0</v>
      </c>
      <c r="B133" s="203">
        <f ca="1">INDIRECT(ADDRESS($F133,2,4,1,$F$3))</f>
        <v>0</v>
      </c>
      <c r="C133" s="204">
        <f ca="1">INDIRECT(ADDRESS($F133,3,4,1,$F$3))</f>
        <v>0</v>
      </c>
      <c r="D133" s="205">
        <f ca="1">INDIRECT(ADDRESS($F133,4,4,1,$F$3))</f>
        <v>0</v>
      </c>
      <c r="E133" s="206">
        <f ca="1">INDIRECT(ADDRESS($F133,5,4,1,$F$3))</f>
        <v>0</v>
      </c>
      <c r="F133" s="207">
        <f>F131+1</f>
        <v>72</v>
      </c>
      <c r="G133" s="208" t="str">
        <f ca="1">IF(A133="","",IF(A133="S","",IF(A133=0,"","tisk")))</f>
        <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f ca="1">IF(ISNUMBER(E133)=TRUE,INDIRECT(ADDRESS($F133,16,4,1,$F$3)),"")</f>
        <v>0</v>
      </c>
      <c r="D134" s="198"/>
      <c r="E134" s="199"/>
      <c r="F134" s="200"/>
      <c r="G134" s="201" t="str">
        <f ca="1">IF(C134="","",IF(C134=0,"","tisk"))</f>
        <v/>
      </c>
      <c r="H134" s="202"/>
      <c r="I134" s="91"/>
      <c r="J134" s="92"/>
      <c r="K134" s="92"/>
      <c r="L134" s="87"/>
      <c r="M134" s="88"/>
      <c r="N134" s="89"/>
      <c r="O134" s="90"/>
      <c r="P134" s="72"/>
      <c r="Q134" s="72"/>
      <c r="R134" s="32"/>
    </row>
    <row r="135" spans="1:18" x14ac:dyDescent="0.2">
      <c r="A135" s="203">
        <f ca="1">INDIRECT(ADDRESS($F135,1,4,1,$F$3))</f>
        <v>0</v>
      </c>
      <c r="B135" s="203">
        <f ca="1">INDIRECT(ADDRESS($F135,2,4,1,$F$3))</f>
        <v>0</v>
      </c>
      <c r="C135" s="204">
        <f ca="1">INDIRECT(ADDRESS($F135,3,4,1,$F$3))</f>
        <v>0</v>
      </c>
      <c r="D135" s="205">
        <f ca="1">INDIRECT(ADDRESS($F135,4,4,1,$F$3))</f>
        <v>0</v>
      </c>
      <c r="E135" s="206">
        <f ca="1">INDIRECT(ADDRESS($F135,5,4,1,$F$3))</f>
        <v>0</v>
      </c>
      <c r="F135" s="207">
        <f>F133+1</f>
        <v>73</v>
      </c>
      <c r="G135" s="208" t="str">
        <f ca="1">IF(A135="","",IF(A135="S","",IF(A135=0,"","tisk")))</f>
        <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f ca="1">IF(ISNUMBER(E135)=TRUE,INDIRECT(ADDRESS($F135,16,4,1,$F$3)),"")</f>
        <v>0</v>
      </c>
      <c r="D136" s="198"/>
      <c r="E136" s="199"/>
      <c r="F136" s="200"/>
      <c r="G136" s="201" t="str">
        <f ca="1">IF(C136="","",IF(C136=0,"","tisk"))</f>
        <v/>
      </c>
      <c r="H136" s="202"/>
      <c r="I136" s="91"/>
      <c r="J136" s="92"/>
      <c r="K136" s="92"/>
      <c r="L136" s="87"/>
      <c r="M136" s="88"/>
      <c r="N136" s="89"/>
      <c r="O136" s="90"/>
      <c r="P136" s="72"/>
      <c r="Q136" s="72"/>
      <c r="R136" s="32"/>
    </row>
    <row r="137" spans="1:18" x14ac:dyDescent="0.2">
      <c r="A137" s="203">
        <f ca="1">INDIRECT(ADDRESS($F137,1,4,1,$F$3))</f>
        <v>0</v>
      </c>
      <c r="B137" s="203">
        <f ca="1">INDIRECT(ADDRESS($F137,2,4,1,$F$3))</f>
        <v>0</v>
      </c>
      <c r="C137" s="204">
        <f ca="1">INDIRECT(ADDRESS($F137,3,4,1,$F$3))</f>
        <v>0</v>
      </c>
      <c r="D137" s="205">
        <f ca="1">INDIRECT(ADDRESS($F137,4,4,1,$F$3))</f>
        <v>0</v>
      </c>
      <c r="E137" s="206">
        <f ca="1">INDIRECT(ADDRESS($F137,5,4,1,$F$3))</f>
        <v>0</v>
      </c>
      <c r="F137" s="207">
        <f>F135+1</f>
        <v>74</v>
      </c>
      <c r="G137" s="208" t="str">
        <f ca="1">IF(A137="","",IF(A137="S","",IF(A137=0,"","tisk")))</f>
        <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x14ac:dyDescent="0.2">
      <c r="A139" s="203">
        <f ca="1">INDIRECT(ADDRESS($F139,1,4,1,$F$3))</f>
        <v>0</v>
      </c>
      <c r="B139" s="203">
        <f ca="1">INDIRECT(ADDRESS($F139,2,4,1,$F$3))</f>
        <v>0</v>
      </c>
      <c r="C139" s="204">
        <f ca="1">INDIRECT(ADDRESS($F139,3,4,1,$F$3))</f>
        <v>0</v>
      </c>
      <c r="D139" s="205">
        <f ca="1">INDIRECT(ADDRESS($F139,4,4,1,$F$3))</f>
        <v>0</v>
      </c>
      <c r="E139" s="206">
        <f ca="1">INDIRECT(ADDRESS($F139,5,4,1,$F$3))</f>
        <v>0</v>
      </c>
      <c r="F139" s="207">
        <f>F137+1</f>
        <v>75</v>
      </c>
      <c r="G139" s="208" t="str">
        <f ca="1">IF(A139="","",IF(A139="S","",IF(A139=0,"","tisk")))</f>
        <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x14ac:dyDescent="0.2">
      <c r="A141" s="203">
        <f ca="1">INDIRECT(ADDRESS($F141,1,4,1,$F$3))</f>
        <v>0</v>
      </c>
      <c r="B141" s="203">
        <f ca="1">INDIRECT(ADDRESS($F141,2,4,1,$F$3))</f>
        <v>0</v>
      </c>
      <c r="C141" s="204">
        <f ca="1">INDIRECT(ADDRESS($F141,3,4,1,$F$3))</f>
        <v>0</v>
      </c>
      <c r="D141" s="205">
        <f ca="1">INDIRECT(ADDRESS($F141,4,4,1,$F$3))</f>
        <v>0</v>
      </c>
      <c r="E141" s="206">
        <f ca="1">INDIRECT(ADDRESS($F141,5,4,1,$F$3))</f>
        <v>0</v>
      </c>
      <c r="F141" s="207">
        <f>F139+1</f>
        <v>76</v>
      </c>
      <c r="G141" s="208" t="str">
        <f ca="1">IF(A141="","",IF(A141="S","",IF(A141=0,"","tisk")))</f>
        <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x14ac:dyDescent="0.2">
      <c r="A143" s="203">
        <f ca="1">INDIRECT(ADDRESS($F143,1,4,1,$F$3))</f>
        <v>0</v>
      </c>
      <c r="B143" s="203">
        <f ca="1">INDIRECT(ADDRESS($F143,2,4,1,$F$3))</f>
        <v>0</v>
      </c>
      <c r="C143" s="204">
        <f ca="1">INDIRECT(ADDRESS($F143,3,4,1,$F$3))</f>
        <v>0</v>
      </c>
      <c r="D143" s="205">
        <f ca="1">INDIRECT(ADDRESS($F143,4,4,1,$F$3))</f>
        <v>0</v>
      </c>
      <c r="E143" s="206">
        <f ca="1">INDIRECT(ADDRESS($F143,5,4,1,$F$3))</f>
        <v>0</v>
      </c>
      <c r="F143" s="207">
        <f>F141+1</f>
        <v>77</v>
      </c>
      <c r="G143" s="208" t="str">
        <f ca="1">IF(A143="","",IF(A143="S","",IF(A143=0,"","tisk")))</f>
        <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x14ac:dyDescent="0.2">
      <c r="A145" s="203">
        <f ca="1">INDIRECT(ADDRESS($F145,1,4,1,$F$3))</f>
        <v>0</v>
      </c>
      <c r="B145" s="203">
        <f ca="1">INDIRECT(ADDRESS($F145,2,4,1,$F$3))</f>
        <v>0</v>
      </c>
      <c r="C145" s="204">
        <f ca="1">INDIRECT(ADDRESS($F145,3,4,1,$F$3))</f>
        <v>0</v>
      </c>
      <c r="D145" s="205">
        <f ca="1">INDIRECT(ADDRESS($F145,4,4,1,$F$3))</f>
        <v>0</v>
      </c>
      <c r="E145" s="206">
        <f ca="1">INDIRECT(ADDRESS($F145,5,4,1,$F$3))</f>
        <v>0</v>
      </c>
      <c r="F145" s="207">
        <f>F143+1</f>
        <v>78</v>
      </c>
      <c r="G145" s="208" t="str">
        <f ca="1">IF(A145="","",IF(A145="S","",IF(A145=0,"","tisk")))</f>
        <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x14ac:dyDescent="0.2">
      <c r="A147" s="203">
        <f ca="1">INDIRECT(ADDRESS($F147,1,4,1,$F$3))</f>
        <v>0</v>
      </c>
      <c r="B147" s="203">
        <f ca="1">INDIRECT(ADDRESS($F147,2,4,1,$F$3))</f>
        <v>0</v>
      </c>
      <c r="C147" s="204">
        <f ca="1">INDIRECT(ADDRESS($F147,3,4,1,$F$3))</f>
        <v>0</v>
      </c>
      <c r="D147" s="205">
        <f ca="1">INDIRECT(ADDRESS($F147,4,4,1,$F$3))</f>
        <v>0</v>
      </c>
      <c r="E147" s="206">
        <f ca="1">INDIRECT(ADDRESS($F147,5,4,1,$F$3))</f>
        <v>0</v>
      </c>
      <c r="F147" s="207">
        <f>F145+1</f>
        <v>79</v>
      </c>
      <c r="G147" s="208" t="str">
        <f ca="1">IF(A147="","",IF(A147="S","",IF(A147=0,"","tisk")))</f>
        <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0</v>
      </c>
      <c r="B149" s="203">
        <f ca="1">INDIRECT(ADDRESS($F149,2,4,1,$F$3))</f>
        <v>0</v>
      </c>
      <c r="C149" s="204">
        <f ca="1">INDIRECT(ADDRESS($F149,3,4,1,$F$3))</f>
        <v>0</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0</v>
      </c>
      <c r="B151" s="203">
        <f ca="1">INDIRECT(ADDRESS($F151,2,4,1,$F$3))</f>
        <v>0</v>
      </c>
      <c r="C151" s="204">
        <f ca="1">INDIRECT(ADDRESS($F151,3,4,1,$F$3))</f>
        <v>0</v>
      </c>
      <c r="D151" s="205">
        <f ca="1">INDIRECT(ADDRESS($F151,4,4,1,$F$3))</f>
        <v>0</v>
      </c>
      <c r="E151" s="206">
        <f ca="1">INDIRECT(ADDRESS($F151,5,4,1,$F$3))</f>
        <v>0</v>
      </c>
      <c r="F151" s="207">
        <f>F149+1</f>
        <v>81</v>
      </c>
      <c r="G151" s="208" t="str">
        <f ca="1">IF(A151="","",IF(A151="S","",IF(A151=0,"","tisk")))</f>
        <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0</v>
      </c>
      <c r="B153" s="203">
        <f ca="1">INDIRECT(ADDRESS($F153,2,4,1,$F$3))</f>
        <v>0</v>
      </c>
      <c r="C153" s="204">
        <f ca="1">INDIRECT(ADDRESS($F153,3,4,1,$F$3))</f>
        <v>0</v>
      </c>
      <c r="D153" s="205">
        <f ca="1">INDIRECT(ADDRESS($F153,4,4,1,$F$3))</f>
        <v>0</v>
      </c>
      <c r="E153" s="206">
        <f ca="1">INDIRECT(ADDRESS($F153,5,4,1,$F$3))</f>
        <v>0</v>
      </c>
      <c r="F153" s="207">
        <f>F151+1</f>
        <v>82</v>
      </c>
      <c r="G153" s="208" t="str">
        <f ca="1">IF(A153="","",IF(A153="S","",IF(A153=0,"","tisk")))</f>
        <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0</v>
      </c>
      <c r="B155" s="203">
        <f ca="1">INDIRECT(ADDRESS($F155,2,4,1,$F$3))</f>
        <v>0</v>
      </c>
      <c r="C155" s="204">
        <f ca="1">INDIRECT(ADDRESS($F155,3,4,1,$F$3))</f>
        <v>0</v>
      </c>
      <c r="D155" s="205">
        <f ca="1">INDIRECT(ADDRESS($F155,4,4,1,$F$3))</f>
        <v>0</v>
      </c>
      <c r="E155" s="206">
        <f ca="1">INDIRECT(ADDRESS($F155,5,4,1,$F$3))</f>
        <v>0</v>
      </c>
      <c r="F155" s="207">
        <f>F153+1</f>
        <v>83</v>
      </c>
      <c r="G155" s="208" t="str">
        <f ca="1">IF(A155="","",IF(A155="S","",IF(A155=0,"","tisk")))</f>
        <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0</v>
      </c>
      <c r="B157" s="203">
        <f ca="1">INDIRECT(ADDRESS($F157,2,4,1,$F$3))</f>
        <v>0</v>
      </c>
      <c r="C157" s="204">
        <f ca="1">INDIRECT(ADDRESS($F157,3,4,1,$F$3))</f>
        <v>0</v>
      </c>
      <c r="D157" s="205">
        <f ca="1">INDIRECT(ADDRESS($F157,4,4,1,$F$3))</f>
        <v>0</v>
      </c>
      <c r="E157" s="206">
        <f ca="1">INDIRECT(ADDRESS($F157,5,4,1,$F$3))</f>
        <v>0</v>
      </c>
      <c r="F157" s="207">
        <f>F155+1</f>
        <v>84</v>
      </c>
      <c r="G157" s="208" t="str">
        <f ca="1">IF(A157="","",IF(A157="S","",IF(A157=0,"","tisk")))</f>
        <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x14ac:dyDescent="0.2">
      <c r="A159" s="203">
        <f ca="1">INDIRECT(ADDRESS($F159,1,4,1,$F$3))</f>
        <v>0</v>
      </c>
      <c r="B159" s="203">
        <f ca="1">INDIRECT(ADDRESS($F159,2,4,1,$F$3))</f>
        <v>0</v>
      </c>
      <c r="C159" s="204">
        <f ca="1">INDIRECT(ADDRESS($F159,3,4,1,$F$3))</f>
        <v>0</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f ca="1">INDIRECT(ADDRESS($F161,3,4,1,$F$3))</f>
        <v>0</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t="str">
        <f ca="1">INDIRECT(ADDRESS($F325,5,4,1,$F$3))</f>
        <v/>
      </c>
      <c r="F325" s="207">
        <f>F323+1</f>
        <v>168</v>
      </c>
      <c r="G325" s="208" t="str">
        <f ca="1">IF(A325="","",IF(A325="S","",IF(A325=0,"","tisk")))</f>
        <v/>
      </c>
      <c r="H325" s="193" t="e">
        <f ca="1">1000*ROUND(E325,3)-1000*E325</f>
        <v>#VALUE!</v>
      </c>
      <c r="I325" s="209" t="str">
        <f ca="1">IF(A325="Díl:","díl","")</f>
        <v/>
      </c>
      <c r="J325" s="92"/>
      <c r="K325" s="92"/>
      <c r="L325" s="87"/>
      <c r="M325" s="88"/>
      <c r="N325" s="89"/>
      <c r="O325" s="90"/>
      <c r="P325" s="72"/>
      <c r="Q325" s="72"/>
    </row>
    <row r="326" spans="1:17" x14ac:dyDescent="0.2">
      <c r="A326" s="196"/>
      <c r="B326" s="196"/>
      <c r="C326" s="197" t="str">
        <f ca="1">IF(ISNUMBER(E325)=TRUE,INDIRECT(ADDRESS($F325,16,4,1,$F$3)),"")</f>
        <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t="str">
        <f ca="1">INDIRECT(ADDRESS($F327,5,4,1,$F$3))</f>
        <v/>
      </c>
      <c r="F327" s="207">
        <f>F325+1</f>
        <v>169</v>
      </c>
      <c r="G327" s="208" t="str">
        <f ca="1">IF(A327="","",IF(A327="S","",IF(A327=0,"","tisk")))</f>
        <v/>
      </c>
      <c r="H327" s="193" t="e">
        <f ca="1">1000*ROUND(E327,3)-1000*E327</f>
        <v>#VALUE!</v>
      </c>
      <c r="I327" s="209" t="str">
        <f ca="1">IF(A327="Díl:","díl","")</f>
        <v/>
      </c>
      <c r="J327" s="92"/>
      <c r="K327" s="92"/>
      <c r="L327" s="87"/>
      <c r="M327" s="88"/>
      <c r="N327" s="89"/>
      <c r="O327" s="90"/>
      <c r="P327" s="72"/>
      <c r="Q327" s="72"/>
    </row>
    <row r="328" spans="1:17" x14ac:dyDescent="0.2">
      <c r="A328" s="196"/>
      <c r="B328" s="196"/>
      <c r="C328" s="197" t="str">
        <f ca="1">IF(ISNUMBER(E327)=TRUE,INDIRECT(ADDRESS($F327,16,4,1,$F$3)),"")</f>
        <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t="str">
        <f ca="1">INDIRECT(ADDRESS($F329,5,4,1,$F$3))</f>
        <v/>
      </c>
      <c r="F329" s="207">
        <f>F327+1</f>
        <v>170</v>
      </c>
      <c r="G329" s="208" t="str">
        <f ca="1">IF(A329="","",IF(A329="S","",IF(A329=0,"","tisk")))</f>
        <v/>
      </c>
      <c r="H329" s="193" t="e">
        <f ca="1">1000*ROUND(E329,3)-1000*E329</f>
        <v>#VALUE!</v>
      </c>
      <c r="I329" s="209" t="str">
        <f ca="1">IF(A329="Díl:","díl","")</f>
        <v/>
      </c>
      <c r="J329" s="92"/>
      <c r="K329" s="92"/>
      <c r="L329" s="87"/>
      <c r="M329" s="88"/>
      <c r="N329" s="89"/>
      <c r="O329" s="90"/>
      <c r="P329" s="72"/>
      <c r="Q329" s="72"/>
    </row>
    <row r="330" spans="1:17" x14ac:dyDescent="0.2">
      <c r="A330" s="196"/>
      <c r="B330" s="196"/>
      <c r="C330" s="197" t="str">
        <f ca="1">IF(ISNUMBER(E329)=TRUE,INDIRECT(ADDRESS($F329,16,4,1,$F$3)),"")</f>
        <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t="str">
        <f ca="1">INDIRECT(ADDRESS($F331,5,4,1,$F$3))</f>
        <v/>
      </c>
      <c r="F331" s="207">
        <f>F329+1</f>
        <v>171</v>
      </c>
      <c r="G331" s="208" t="str">
        <f ca="1">IF(A331="","",IF(A331="S","",IF(A331=0,"","tisk")))</f>
        <v/>
      </c>
      <c r="H331" s="193" t="e">
        <f ca="1">1000*ROUND(E331,3)-1000*E331</f>
        <v>#VALUE!</v>
      </c>
      <c r="I331" s="209" t="str">
        <f ca="1">IF(A331="Díl:","díl","")</f>
        <v/>
      </c>
      <c r="J331" s="92"/>
      <c r="K331" s="92"/>
      <c r="L331" s="87"/>
      <c r="M331" s="88"/>
      <c r="N331" s="89"/>
      <c r="O331" s="90"/>
      <c r="P331" s="72"/>
      <c r="Q331" s="72"/>
    </row>
    <row r="332" spans="1:17" x14ac:dyDescent="0.2">
      <c r="A332" s="196"/>
      <c r="B332" s="196"/>
      <c r="C332" s="197" t="str">
        <f ca="1">IF(ISNUMBER(E331)=TRUE,INDIRECT(ADDRESS($F331,16,4,1,$F$3)),"")</f>
        <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t="str">
        <f ca="1">INDIRECT(ADDRESS($F333,5,4,1,$F$3))</f>
        <v/>
      </c>
      <c r="F333" s="207">
        <f>F331+1</f>
        <v>172</v>
      </c>
      <c r="G333" s="208" t="str">
        <f ca="1">IF(A333="","",IF(A333="S","",IF(A333=0,"","tisk")))</f>
        <v/>
      </c>
      <c r="H333" s="193" t="e">
        <f ca="1">1000*ROUND(E333,3)-1000*E333</f>
        <v>#VALUE!</v>
      </c>
      <c r="I333" s="209" t="str">
        <f ca="1">IF(A333="Díl:","díl","")</f>
        <v/>
      </c>
      <c r="J333" s="92"/>
      <c r="K333" s="92"/>
      <c r="L333" s="87"/>
      <c r="M333" s="88"/>
      <c r="N333" s="89"/>
      <c r="O333" s="90"/>
      <c r="P333" s="72"/>
      <c r="Q333" s="72"/>
    </row>
    <row r="334" spans="1:17" x14ac:dyDescent="0.2">
      <c r="A334" s="196"/>
      <c r="B334" s="196"/>
      <c r="C334" s="197" t="str">
        <f ca="1">IF(ISNUMBER(E333)=TRUE,INDIRECT(ADDRESS($F333,16,4,1,$F$3)),"")</f>
        <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t="str">
        <f ca="1">INDIRECT(ADDRESS($F335,5,4,1,$F$3))</f>
        <v/>
      </c>
      <c r="F335" s="207">
        <f>F333+1</f>
        <v>173</v>
      </c>
      <c r="G335" s="208" t="str">
        <f ca="1">IF(A335="","",IF(A335="S","",IF(A335=0,"","tisk")))</f>
        <v/>
      </c>
      <c r="H335" s="193" t="e">
        <f ca="1">1000*ROUND(E335,3)-1000*E335</f>
        <v>#VALUE!</v>
      </c>
      <c r="I335" s="209" t="str">
        <f ca="1">IF(A335="Díl:","díl","")</f>
        <v/>
      </c>
      <c r="J335" s="92"/>
      <c r="K335" s="92"/>
      <c r="L335" s="87"/>
      <c r="M335" s="88"/>
      <c r="N335" s="89"/>
      <c r="O335" s="90"/>
      <c r="P335" s="72"/>
      <c r="Q335" s="72"/>
    </row>
    <row r="336" spans="1:17" x14ac:dyDescent="0.2">
      <c r="A336" s="196"/>
      <c r="B336" s="196"/>
      <c r="C336" s="197" t="str">
        <f ca="1">IF(ISNUMBER(E335)=TRUE,INDIRECT(ADDRESS($F335,16,4,1,$F$3)),"")</f>
        <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t="str">
        <f ca="1">INDIRECT(ADDRESS($F337,5,4,1,$F$3))</f>
        <v/>
      </c>
      <c r="F337" s="207">
        <f>F335+1</f>
        <v>174</v>
      </c>
      <c r="G337" s="208" t="str">
        <f ca="1">IF(A337="","",IF(A337="S","",IF(A337=0,"","tisk")))</f>
        <v/>
      </c>
      <c r="H337" s="193" t="e">
        <f ca="1">1000*ROUND(E337,3)-1000*E337</f>
        <v>#VALUE!</v>
      </c>
      <c r="I337" s="209" t="str">
        <f ca="1">IF(A337="Díl:","díl","")</f>
        <v/>
      </c>
      <c r="J337" s="92"/>
      <c r="K337" s="92"/>
      <c r="L337" s="87"/>
      <c r="M337" s="88"/>
      <c r="N337" s="89"/>
      <c r="O337" s="90"/>
      <c r="P337" s="72"/>
      <c r="Q337" s="72"/>
    </row>
    <row r="338" spans="1:17" x14ac:dyDescent="0.2">
      <c r="A338" s="196"/>
      <c r="B338" s="196"/>
      <c r="C338" s="197" t="str">
        <f ca="1">IF(ISNUMBER(E337)=TRUE,INDIRECT(ADDRESS($F337,16,4,1,$F$3)),"")</f>
        <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t="str">
        <f ca="1">INDIRECT(ADDRESS($F339,5,4,1,$F$3))</f>
        <v/>
      </c>
      <c r="F339" s="207">
        <f>F337+1</f>
        <v>175</v>
      </c>
      <c r="G339" s="208" t="str">
        <f ca="1">IF(A339="","",IF(A339="S","",IF(A339=0,"","tisk")))</f>
        <v/>
      </c>
      <c r="H339" s="193" t="e">
        <f ca="1">1000*ROUND(E339,3)-1000*E339</f>
        <v>#VALUE!</v>
      </c>
      <c r="I339" s="209" t="str">
        <f ca="1">IF(A339="Díl:","díl","")</f>
        <v/>
      </c>
      <c r="J339" s="92"/>
      <c r="K339" s="92"/>
      <c r="L339" s="87"/>
      <c r="M339" s="88"/>
      <c r="N339" s="89"/>
      <c r="O339" s="90"/>
      <c r="P339" s="72"/>
      <c r="Q339" s="72"/>
    </row>
    <row r="340" spans="1:17" x14ac:dyDescent="0.2">
      <c r="A340" s="196"/>
      <c r="B340" s="196"/>
      <c r="C340" s="197" t="str">
        <f ca="1">IF(ISNUMBER(E339)=TRUE,INDIRECT(ADDRESS($F339,16,4,1,$F$3)),"")</f>
        <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t="str">
        <f ca="1">INDIRECT(ADDRESS($F341,5,4,1,$F$3))</f>
        <v/>
      </c>
      <c r="F341" s="207">
        <f>F339+1</f>
        <v>176</v>
      </c>
      <c r="G341" s="208" t="str">
        <f ca="1">IF(A341="","",IF(A341="S","",IF(A341=0,"","tisk")))</f>
        <v/>
      </c>
      <c r="H341" s="193" t="e">
        <f ca="1">1000*ROUND(E341,3)-1000*E341</f>
        <v>#VALUE!</v>
      </c>
      <c r="I341" s="209" t="str">
        <f ca="1">IF(A341="Díl:","díl","")</f>
        <v/>
      </c>
      <c r="J341" s="92"/>
      <c r="K341" s="92"/>
      <c r="L341" s="87"/>
      <c r="M341" s="88"/>
      <c r="N341" s="89"/>
      <c r="O341" s="90"/>
      <c r="P341" s="72"/>
      <c r="Q341" s="72"/>
    </row>
    <row r="342" spans="1:17" x14ac:dyDescent="0.2">
      <c r="A342" s="196"/>
      <c r="B342" s="196"/>
      <c r="C342" s="197" t="str">
        <f ca="1">IF(ISNUMBER(E341)=TRUE,INDIRECT(ADDRESS($F341,16,4,1,$F$3)),"")</f>
        <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t="str">
        <f ca="1">INDIRECT(ADDRESS($F343,5,4,1,$F$3))</f>
        <v/>
      </c>
      <c r="F343" s="207">
        <f>F341+1</f>
        <v>177</v>
      </c>
      <c r="G343" s="208" t="str">
        <f ca="1">IF(A343="","",IF(A343="S","",IF(A343=0,"","tisk")))</f>
        <v/>
      </c>
      <c r="H343" s="193" t="e">
        <f ca="1">1000*ROUND(E343,3)-1000*E343</f>
        <v>#VALUE!</v>
      </c>
      <c r="I343" s="209" t="str">
        <f ca="1">IF(A343="Díl:","díl","")</f>
        <v/>
      </c>
      <c r="J343" s="92"/>
      <c r="K343" s="92"/>
      <c r="L343" s="87"/>
      <c r="M343" s="88"/>
      <c r="N343" s="89"/>
      <c r="O343" s="90"/>
      <c r="P343" s="72"/>
      <c r="Q343" s="72"/>
    </row>
    <row r="344" spans="1:17" x14ac:dyDescent="0.2">
      <c r="A344" s="196"/>
      <c r="B344" s="196"/>
      <c r="C344" s="197" t="str">
        <f ca="1">IF(ISNUMBER(E343)=TRUE,INDIRECT(ADDRESS($F343,16,4,1,$F$3)),"")</f>
        <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t="str">
        <f ca="1">INDIRECT(ADDRESS($F345,5,4,1,$F$3))</f>
        <v/>
      </c>
      <c r="F345" s="207">
        <f>F343+1</f>
        <v>178</v>
      </c>
      <c r="G345" s="208" t="str">
        <f ca="1">IF(A345="","",IF(A345="S","",IF(A345=0,"","tisk")))</f>
        <v/>
      </c>
      <c r="H345" s="193" t="e">
        <f ca="1">1000*ROUND(E345,3)-1000*E345</f>
        <v>#VALUE!</v>
      </c>
      <c r="I345" s="209" t="str">
        <f ca="1">IF(A345="Díl:","díl","")</f>
        <v/>
      </c>
      <c r="J345" s="92"/>
      <c r="K345" s="92"/>
      <c r="L345" s="87"/>
      <c r="M345" s="88"/>
      <c r="N345" s="89"/>
      <c r="O345" s="90"/>
      <c r="P345" s="72"/>
      <c r="Q345" s="72"/>
    </row>
    <row r="346" spans="1:17" x14ac:dyDescent="0.2">
      <c r="A346" s="196"/>
      <c r="B346" s="196"/>
      <c r="C346" s="197" t="str">
        <f ca="1">IF(ISNUMBER(E345)=TRUE,INDIRECT(ADDRESS($F345,16,4,1,$F$3)),"")</f>
        <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t="str">
        <f ca="1">INDIRECT(ADDRESS($F347,5,4,1,$F$3))</f>
        <v/>
      </c>
      <c r="F347" s="207">
        <f>F345+1</f>
        <v>179</v>
      </c>
      <c r="G347" s="208" t="str">
        <f ca="1">IF(A347="","",IF(A347="S","",IF(A347=0,"","tisk")))</f>
        <v/>
      </c>
      <c r="H347" s="193" t="e">
        <f ca="1">1000*ROUND(E347,3)-1000*E347</f>
        <v>#VALUE!</v>
      </c>
      <c r="I347" s="209" t="str">
        <f ca="1">IF(A347="Díl:","díl","")</f>
        <v/>
      </c>
      <c r="J347" s="92"/>
      <c r="K347" s="92"/>
      <c r="L347" s="87"/>
      <c r="M347" s="88"/>
      <c r="N347" s="89"/>
      <c r="O347" s="90"/>
      <c r="P347" s="72"/>
      <c r="Q347" s="72"/>
    </row>
    <row r="348" spans="1:17" x14ac:dyDescent="0.2">
      <c r="A348" s="196"/>
      <c r="B348" s="196"/>
      <c r="C348" s="197" t="str">
        <f ca="1">IF(ISNUMBER(E347)=TRUE,INDIRECT(ADDRESS($F347,16,4,1,$F$3)),"")</f>
        <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t="str">
        <f ca="1">INDIRECT(ADDRESS($F349,5,4,1,$F$3))</f>
        <v/>
      </c>
      <c r="F349" s="207">
        <f>F347+1</f>
        <v>180</v>
      </c>
      <c r="G349" s="208" t="str">
        <f ca="1">IF(A349="","",IF(A349="S","",IF(A349=0,"","tisk")))</f>
        <v/>
      </c>
      <c r="H349" s="193" t="e">
        <f ca="1">1000*ROUND(E349,3)-1000*E349</f>
        <v>#VALUE!</v>
      </c>
      <c r="I349" s="209" t="str">
        <f ca="1">IF(A349="Díl:","díl","")</f>
        <v/>
      </c>
      <c r="J349" s="92"/>
      <c r="K349" s="92"/>
      <c r="L349" s="87"/>
      <c r="M349" s="88"/>
      <c r="N349" s="89"/>
      <c r="O349" s="90"/>
      <c r="P349" s="72"/>
      <c r="Q349" s="72"/>
    </row>
    <row r="350" spans="1:17" x14ac:dyDescent="0.2">
      <c r="A350" s="196"/>
      <c r="B350" s="196"/>
      <c r="C350" s="197" t="str">
        <f ca="1">IF(ISNUMBER(E349)=TRUE,INDIRECT(ADDRESS($F349,16,4,1,$F$3)),"")</f>
        <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t="str">
        <f ca="1">INDIRECT(ADDRESS($F351,5,4,1,$F$3))</f>
        <v/>
      </c>
      <c r="F351" s="207">
        <f>F349+1</f>
        <v>181</v>
      </c>
      <c r="G351" s="208" t="str">
        <f ca="1">IF(A351="","",IF(A351="S","",IF(A351=0,"","tisk")))</f>
        <v/>
      </c>
      <c r="H351" s="193" t="e">
        <f ca="1">1000*ROUND(E351,3)-1000*E351</f>
        <v>#VALUE!</v>
      </c>
      <c r="I351" s="209" t="str">
        <f ca="1">IF(A351="Díl:","díl","")</f>
        <v/>
      </c>
      <c r="J351" s="92"/>
      <c r="K351" s="92"/>
      <c r="L351" s="87"/>
      <c r="M351" s="88"/>
      <c r="N351" s="89"/>
      <c r="O351" s="90"/>
      <c r="P351" s="72"/>
      <c r="Q351" s="72"/>
    </row>
    <row r="352" spans="1:17" x14ac:dyDescent="0.2">
      <c r="A352" s="196"/>
      <c r="B352" s="196"/>
      <c r="C352" s="197" t="str">
        <f ca="1">IF(ISNUMBER(E351)=TRUE,INDIRECT(ADDRESS($F351,16,4,1,$F$3)),"")</f>
        <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t="str">
        <f ca="1">INDIRECT(ADDRESS($F353,5,4,1,$F$3))</f>
        <v/>
      </c>
      <c r="F353" s="207">
        <f>F351+1</f>
        <v>182</v>
      </c>
      <c r="G353" s="208" t="str">
        <f ca="1">IF(A353="","",IF(A353="S","",IF(A353=0,"","tisk")))</f>
        <v/>
      </c>
      <c r="H353" s="193" t="e">
        <f ca="1">1000*ROUND(E353,3)-1000*E353</f>
        <v>#VALUE!</v>
      </c>
      <c r="I353" s="209" t="str">
        <f ca="1">IF(A353="Díl:","díl","")</f>
        <v/>
      </c>
      <c r="J353" s="92"/>
      <c r="K353" s="92"/>
      <c r="L353" s="87"/>
      <c r="M353" s="88"/>
      <c r="N353" s="89"/>
      <c r="O353" s="90"/>
      <c r="P353" s="72"/>
      <c r="Q353" s="72"/>
    </row>
    <row r="354" spans="1:17" x14ac:dyDescent="0.2">
      <c r="A354" s="196"/>
      <c r="B354" s="196"/>
      <c r="C354" s="197" t="str">
        <f ca="1">IF(ISNUMBER(E353)=TRUE,INDIRECT(ADDRESS($F353,16,4,1,$F$3)),"")</f>
        <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t="str">
        <f ca="1">INDIRECT(ADDRESS($F355,5,4,1,$F$3))</f>
        <v/>
      </c>
      <c r="F355" s="207">
        <f>F353+1</f>
        <v>183</v>
      </c>
      <c r="G355" s="208" t="str">
        <f ca="1">IF(A355="","",IF(A355="S","",IF(A355=0,"","tisk")))</f>
        <v/>
      </c>
      <c r="H355" s="193" t="e">
        <f ca="1">1000*ROUND(E355,3)-1000*E355</f>
        <v>#VALUE!</v>
      </c>
      <c r="I355" s="209" t="str">
        <f ca="1">IF(A355="Díl:","díl","")</f>
        <v/>
      </c>
      <c r="J355" s="92"/>
      <c r="K355" s="92"/>
      <c r="L355" s="87"/>
      <c r="M355" s="88"/>
      <c r="N355" s="89"/>
      <c r="O355" s="90"/>
      <c r="P355" s="72"/>
      <c r="Q355" s="72"/>
    </row>
    <row r="356" spans="1:17" x14ac:dyDescent="0.2">
      <c r="A356" s="196"/>
      <c r="B356" s="196"/>
      <c r="C356" s="197" t="str">
        <f ca="1">IF(ISNUMBER(E355)=TRUE,INDIRECT(ADDRESS($F355,16,4,1,$F$3)),"")</f>
        <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t="str">
        <f ca="1">INDIRECT(ADDRESS($F357,5,4,1,$F$3))</f>
        <v/>
      </c>
      <c r="F357" s="207">
        <f>F355+1</f>
        <v>184</v>
      </c>
      <c r="G357" s="208" t="str">
        <f ca="1">IF(A357="","",IF(A357="S","",IF(A357=0,"","tisk")))</f>
        <v/>
      </c>
      <c r="H357" s="193" t="e">
        <f ca="1">1000*ROUND(E357,3)-1000*E357</f>
        <v>#VALUE!</v>
      </c>
      <c r="I357" s="209" t="str">
        <f ca="1">IF(A357="Díl:","díl","")</f>
        <v/>
      </c>
      <c r="J357" s="92"/>
      <c r="K357" s="92"/>
      <c r="L357" s="87"/>
      <c r="M357" s="88"/>
      <c r="N357" s="89"/>
      <c r="O357" s="90"/>
      <c r="P357" s="72"/>
      <c r="Q357" s="72"/>
    </row>
    <row r="358" spans="1:17" x14ac:dyDescent="0.2">
      <c r="A358" s="196"/>
      <c r="B358" s="196"/>
      <c r="C358" s="197" t="str">
        <f ca="1">IF(ISNUMBER(E357)=TRUE,INDIRECT(ADDRESS($F357,16,4,1,$F$3)),"")</f>
        <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t="str">
        <f ca="1">INDIRECT(ADDRESS($F359,5,4,1,$F$3))</f>
        <v/>
      </c>
      <c r="F359" s="207">
        <f>F357+1</f>
        <v>185</v>
      </c>
      <c r="G359" s="208" t="str">
        <f ca="1">IF(A359="","",IF(A359="S","",IF(A359=0,"","tisk")))</f>
        <v/>
      </c>
      <c r="H359" s="193" t="e">
        <f ca="1">1000*ROUND(E359,3)-1000*E359</f>
        <v>#VALUE!</v>
      </c>
      <c r="I359" s="209" t="str">
        <f ca="1">IF(A359="Díl:","díl","")</f>
        <v/>
      </c>
      <c r="J359" s="92"/>
      <c r="K359" s="92"/>
      <c r="L359" s="87"/>
      <c r="M359" s="88"/>
      <c r="N359" s="89"/>
      <c r="O359" s="90"/>
      <c r="P359" s="72"/>
      <c r="Q359" s="72"/>
    </row>
    <row r="360" spans="1:17" x14ac:dyDescent="0.2">
      <c r="A360" s="196"/>
      <c r="B360" s="196"/>
      <c r="C360" s="197" t="str">
        <f ca="1">IF(ISNUMBER(E359)=TRUE,INDIRECT(ADDRESS($F359,16,4,1,$F$3)),"")</f>
        <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x14ac:dyDescent="0.2">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2"/>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Kosmál Martin, Ing.</cp:lastModifiedBy>
  <cp:lastPrinted>2015-02-24T12:55:27Z</cp:lastPrinted>
  <dcterms:created xsi:type="dcterms:W3CDTF">2002-02-03T22:17:20Z</dcterms:created>
  <dcterms:modified xsi:type="dcterms:W3CDTF">2015-08-04T08:25:50Z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